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1F9B5831-7C43-41FD-A7C6-78B6D94B2706}" xr6:coauthVersionLast="47" xr6:coauthVersionMax="47" xr10:uidLastSave="{00000000-0000-0000-0000-000000000000}"/>
  <bookViews>
    <workbookView xWindow="-120" yWindow="-120" windowWidth="20730" windowHeight="11760" xr2:uid="{00000000-000D-0000-FFFF-FFFF00000000}"/>
  </bookViews>
  <sheets>
    <sheet name="IAK - FIX (2)" sheetId="6" r:id="rId1"/>
    <sheet name="PENILAIAN AUDITOR" sheetId="3" state="hidden" r:id="rId2"/>
    <sheet name="PENILAIAN AUDITOR (2)" sheetId="4" state="hidden" r:id="rId3"/>
    <sheet name="Sheet1" sheetId="1" r:id="rId4"/>
  </sheets>
  <definedNames>
    <definedName name="_xlnm._FilterDatabase" localSheetId="0" hidden="1">'IAK - FIX (2)'!$B$7:$N$7</definedName>
    <definedName name="_xlnm.Print_Area" localSheetId="0">'IAK - FIX (2)'!$B$5:$E$29</definedName>
    <definedName name="_xlnm.Print_Area" localSheetId="1">'PENILAIAN AUDITOR'!$B$5:$E$28</definedName>
    <definedName name="_xlnm.Print_Area" localSheetId="2">'PENILAIAN AUDITOR (2)'!$B$5:$E$28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2" i="6" l="1"/>
  <c r="H22" i="6"/>
  <c r="I22" i="6" s="1"/>
  <c r="I18" i="6" s="1"/>
  <c r="L29" i="6"/>
  <c r="M29" i="6" s="1"/>
  <c r="H29" i="6"/>
  <c r="I29" i="6" s="1"/>
  <c r="L28" i="6"/>
  <c r="M28" i="6" s="1"/>
  <c r="H28" i="6"/>
  <c r="I28" i="6" s="1"/>
  <c r="D27" i="6"/>
  <c r="L25" i="6"/>
  <c r="M25" i="6" s="1"/>
  <c r="M24" i="6" s="1"/>
  <c r="H25" i="6"/>
  <c r="I25" i="6" s="1"/>
  <c r="I24" i="6" s="1"/>
  <c r="D24" i="6"/>
  <c r="L23" i="6"/>
  <c r="M23" i="6" s="1"/>
  <c r="H23" i="6"/>
  <c r="I23" i="6" s="1"/>
  <c r="L21" i="6"/>
  <c r="M21" i="6" s="1"/>
  <c r="H21" i="6"/>
  <c r="I21" i="6" s="1"/>
  <c r="L20" i="6"/>
  <c r="M20" i="6" s="1"/>
  <c r="H20" i="6"/>
  <c r="I20" i="6" s="1"/>
  <c r="L19" i="6"/>
  <c r="M19" i="6" s="1"/>
  <c r="H19" i="6"/>
  <c r="I19" i="6" s="1"/>
  <c r="D18" i="6"/>
  <c r="L17" i="6"/>
  <c r="M17" i="6" s="1"/>
  <c r="H17" i="6"/>
  <c r="I17" i="6" s="1"/>
  <c r="L16" i="6"/>
  <c r="M16" i="6" s="1"/>
  <c r="H16" i="6"/>
  <c r="I16" i="6" s="1"/>
  <c r="L15" i="6"/>
  <c r="M15" i="6" s="1"/>
  <c r="H15" i="6"/>
  <c r="I15" i="6" s="1"/>
  <c r="L14" i="6"/>
  <c r="M14" i="6" s="1"/>
  <c r="H14" i="6"/>
  <c r="I14" i="6" s="1"/>
  <c r="L13" i="6"/>
  <c r="M13" i="6" s="1"/>
  <c r="H13" i="6"/>
  <c r="I13" i="6" s="1"/>
  <c r="L12" i="6"/>
  <c r="M12" i="6" s="1"/>
  <c r="M11" i="6" s="1"/>
  <c r="H12" i="6"/>
  <c r="I12" i="6" s="1"/>
  <c r="D11" i="6"/>
  <c r="L10" i="6"/>
  <c r="M10" i="6" s="1"/>
  <c r="H10" i="6"/>
  <c r="I10" i="6" s="1"/>
  <c r="L9" i="6"/>
  <c r="M9" i="6" s="1"/>
  <c r="H9" i="6"/>
  <c r="I9" i="6" s="1"/>
  <c r="D8" i="6"/>
  <c r="I11" i="6" l="1"/>
  <c r="M22" i="6"/>
  <c r="M18" i="6"/>
  <c r="D30" i="6"/>
  <c r="M8" i="6"/>
  <c r="M27" i="6"/>
  <c r="I27" i="6"/>
  <c r="I8" i="6"/>
  <c r="M30" i="6" l="1"/>
  <c r="I30" i="6"/>
  <c r="AG28" i="4" l="1"/>
  <c r="AH28" i="4" s="1"/>
  <c r="AD28" i="4"/>
  <c r="AE28" i="4" s="1"/>
  <c r="AA28" i="4"/>
  <c r="AB28" i="4" s="1"/>
  <c r="X28" i="4"/>
  <c r="Y28" i="4" s="1"/>
  <c r="U28" i="4"/>
  <c r="V28" i="4" s="1"/>
  <c r="R28" i="4"/>
  <c r="S28" i="4" s="1"/>
  <c r="O28" i="4"/>
  <c r="P28" i="4" s="1"/>
  <c r="L28" i="4"/>
  <c r="M28" i="4" s="1"/>
  <c r="I28" i="4"/>
  <c r="J28" i="4" s="1"/>
  <c r="AG27" i="4"/>
  <c r="AH27" i="4" s="1"/>
  <c r="AD27" i="4"/>
  <c r="AE27" i="4" s="1"/>
  <c r="AA27" i="4"/>
  <c r="AB27" i="4" s="1"/>
  <c r="AB26" i="4" s="1"/>
  <c r="X27" i="4"/>
  <c r="Y27" i="4" s="1"/>
  <c r="U27" i="4"/>
  <c r="V27" i="4" s="1"/>
  <c r="V26" i="4" s="1"/>
  <c r="R27" i="4"/>
  <c r="S27" i="4" s="1"/>
  <c r="O27" i="4"/>
  <c r="P27" i="4" s="1"/>
  <c r="L27" i="4"/>
  <c r="M27" i="4" s="1"/>
  <c r="I27" i="4"/>
  <c r="J27" i="4" s="1"/>
  <c r="J26" i="4" s="1"/>
  <c r="D26" i="4"/>
  <c r="AG24" i="4"/>
  <c r="AH24" i="4" s="1"/>
  <c r="AH23" i="4" s="1"/>
  <c r="AD24" i="4"/>
  <c r="AE24" i="4" s="1"/>
  <c r="AE23" i="4" s="1"/>
  <c r="AA24" i="4"/>
  <c r="AB24" i="4" s="1"/>
  <c r="AB23" i="4" s="1"/>
  <c r="X24" i="4"/>
  <c r="Y24" i="4" s="1"/>
  <c r="Y23" i="4" s="1"/>
  <c r="U24" i="4"/>
  <c r="V24" i="4" s="1"/>
  <c r="V23" i="4" s="1"/>
  <c r="R24" i="4"/>
  <c r="S24" i="4" s="1"/>
  <c r="S23" i="4" s="1"/>
  <c r="O24" i="4"/>
  <c r="P24" i="4" s="1"/>
  <c r="P23" i="4" s="1"/>
  <c r="L24" i="4"/>
  <c r="M24" i="4" s="1"/>
  <c r="M23" i="4" s="1"/>
  <c r="I24" i="4"/>
  <c r="J24" i="4" s="1"/>
  <c r="J23" i="4" s="1"/>
  <c r="D23" i="4"/>
  <c r="AG22" i="4"/>
  <c r="AH22" i="4" s="1"/>
  <c r="AD22" i="4"/>
  <c r="AE22" i="4" s="1"/>
  <c r="AA22" i="4"/>
  <c r="AB22" i="4" s="1"/>
  <c r="X22" i="4"/>
  <c r="Y22" i="4" s="1"/>
  <c r="U22" i="4"/>
  <c r="V22" i="4" s="1"/>
  <c r="R22" i="4"/>
  <c r="S22" i="4" s="1"/>
  <c r="O22" i="4"/>
  <c r="P22" i="4" s="1"/>
  <c r="L22" i="4"/>
  <c r="M22" i="4" s="1"/>
  <c r="I22" i="4"/>
  <c r="J22" i="4" s="1"/>
  <c r="AG21" i="4"/>
  <c r="AH21" i="4" s="1"/>
  <c r="AG20" i="4"/>
  <c r="AH20" i="4" s="1"/>
  <c r="AD20" i="4"/>
  <c r="AE20" i="4" s="1"/>
  <c r="AA20" i="4"/>
  <c r="AB20" i="4" s="1"/>
  <c r="X20" i="4"/>
  <c r="Y20" i="4" s="1"/>
  <c r="U20" i="4"/>
  <c r="V20" i="4" s="1"/>
  <c r="R20" i="4"/>
  <c r="S20" i="4" s="1"/>
  <c r="O20" i="4"/>
  <c r="P20" i="4" s="1"/>
  <c r="L20" i="4"/>
  <c r="M20" i="4" s="1"/>
  <c r="I20" i="4"/>
  <c r="J20" i="4" s="1"/>
  <c r="AG19" i="4"/>
  <c r="AH19" i="4" s="1"/>
  <c r="AD19" i="4"/>
  <c r="AE19" i="4" s="1"/>
  <c r="AA19" i="4"/>
  <c r="AB19" i="4" s="1"/>
  <c r="X19" i="4"/>
  <c r="Y19" i="4" s="1"/>
  <c r="U19" i="4"/>
  <c r="V19" i="4" s="1"/>
  <c r="R19" i="4"/>
  <c r="S19" i="4" s="1"/>
  <c r="O19" i="4"/>
  <c r="P19" i="4" s="1"/>
  <c r="L19" i="4"/>
  <c r="M19" i="4" s="1"/>
  <c r="I19" i="4"/>
  <c r="J19" i="4" s="1"/>
  <c r="AG18" i="4"/>
  <c r="AH18" i="4" s="1"/>
  <c r="AD18" i="4"/>
  <c r="AE18" i="4" s="1"/>
  <c r="AA18" i="4"/>
  <c r="AB18" i="4" s="1"/>
  <c r="X18" i="4"/>
  <c r="Y18" i="4" s="1"/>
  <c r="U18" i="4"/>
  <c r="V18" i="4" s="1"/>
  <c r="R18" i="4"/>
  <c r="S18" i="4" s="1"/>
  <c r="O18" i="4"/>
  <c r="P18" i="4" s="1"/>
  <c r="L18" i="4"/>
  <c r="M18" i="4" s="1"/>
  <c r="I18" i="4"/>
  <c r="J18" i="4" s="1"/>
  <c r="AG17" i="4"/>
  <c r="AH17" i="4" s="1"/>
  <c r="AD17" i="4"/>
  <c r="AE17" i="4" s="1"/>
  <c r="AA17" i="4"/>
  <c r="AB17" i="4" s="1"/>
  <c r="X17" i="4"/>
  <c r="Y17" i="4" s="1"/>
  <c r="U17" i="4"/>
  <c r="V17" i="4" s="1"/>
  <c r="R17" i="4"/>
  <c r="S17" i="4" s="1"/>
  <c r="O17" i="4"/>
  <c r="P17" i="4" s="1"/>
  <c r="L17" i="4"/>
  <c r="M17" i="4" s="1"/>
  <c r="I17" i="4"/>
  <c r="J17" i="4" s="1"/>
  <c r="D16" i="4"/>
  <c r="AG15" i="4"/>
  <c r="AH15" i="4" s="1"/>
  <c r="AD15" i="4"/>
  <c r="AE15" i="4" s="1"/>
  <c r="AA15" i="4"/>
  <c r="AB15" i="4" s="1"/>
  <c r="X15" i="4"/>
  <c r="Y15" i="4" s="1"/>
  <c r="U15" i="4"/>
  <c r="V15" i="4" s="1"/>
  <c r="R15" i="4"/>
  <c r="S15" i="4" s="1"/>
  <c r="O15" i="4"/>
  <c r="P15" i="4" s="1"/>
  <c r="L15" i="4"/>
  <c r="M15" i="4" s="1"/>
  <c r="I15" i="4"/>
  <c r="J15" i="4" s="1"/>
  <c r="AG14" i="4"/>
  <c r="AH14" i="4" s="1"/>
  <c r="AD14" i="4"/>
  <c r="AE14" i="4" s="1"/>
  <c r="AA14" i="4"/>
  <c r="AB14" i="4" s="1"/>
  <c r="X14" i="4"/>
  <c r="Y14" i="4" s="1"/>
  <c r="U14" i="4"/>
  <c r="V14" i="4" s="1"/>
  <c r="R14" i="4"/>
  <c r="S14" i="4" s="1"/>
  <c r="O14" i="4"/>
  <c r="P14" i="4" s="1"/>
  <c r="L14" i="4"/>
  <c r="M14" i="4" s="1"/>
  <c r="I14" i="4"/>
  <c r="J14" i="4" s="1"/>
  <c r="AG13" i="4"/>
  <c r="AH13" i="4" s="1"/>
  <c r="AD13" i="4"/>
  <c r="AE13" i="4" s="1"/>
  <c r="AA13" i="4"/>
  <c r="AB13" i="4" s="1"/>
  <c r="X13" i="4"/>
  <c r="Y13" i="4" s="1"/>
  <c r="U13" i="4"/>
  <c r="V13" i="4" s="1"/>
  <c r="R13" i="4"/>
  <c r="S13" i="4" s="1"/>
  <c r="O13" i="4"/>
  <c r="P13" i="4" s="1"/>
  <c r="L13" i="4"/>
  <c r="M13" i="4" s="1"/>
  <c r="I13" i="4"/>
  <c r="J13" i="4" s="1"/>
  <c r="AG12" i="4"/>
  <c r="AH12" i="4" s="1"/>
  <c r="AD12" i="4"/>
  <c r="AE12" i="4" s="1"/>
  <c r="AA12" i="4"/>
  <c r="AB12" i="4" s="1"/>
  <c r="X12" i="4"/>
  <c r="Y12" i="4" s="1"/>
  <c r="U12" i="4"/>
  <c r="V12" i="4" s="1"/>
  <c r="R12" i="4"/>
  <c r="S12" i="4" s="1"/>
  <c r="O12" i="4"/>
  <c r="P12" i="4" s="1"/>
  <c r="L12" i="4"/>
  <c r="M12" i="4" s="1"/>
  <c r="I12" i="4"/>
  <c r="J12" i="4" s="1"/>
  <c r="AG11" i="4"/>
  <c r="AH11" i="4" s="1"/>
  <c r="AD11" i="4"/>
  <c r="AE11" i="4" s="1"/>
  <c r="AA11" i="4"/>
  <c r="AB11" i="4" s="1"/>
  <c r="X11" i="4"/>
  <c r="Y11" i="4" s="1"/>
  <c r="U11" i="4"/>
  <c r="V11" i="4" s="1"/>
  <c r="R11" i="4"/>
  <c r="S11" i="4" s="1"/>
  <c r="O11" i="4"/>
  <c r="P11" i="4" s="1"/>
  <c r="L11" i="4"/>
  <c r="M11" i="4" s="1"/>
  <c r="I11" i="4"/>
  <c r="J11" i="4" s="1"/>
  <c r="D10" i="4"/>
  <c r="AG9" i="4"/>
  <c r="AH9" i="4" s="1"/>
  <c r="AD9" i="4"/>
  <c r="AE9" i="4" s="1"/>
  <c r="AA9" i="4"/>
  <c r="AB9" i="4" s="1"/>
  <c r="X9" i="4"/>
  <c r="Y9" i="4" s="1"/>
  <c r="U9" i="4"/>
  <c r="V9" i="4" s="1"/>
  <c r="R9" i="4"/>
  <c r="S9" i="4" s="1"/>
  <c r="O9" i="4"/>
  <c r="P9" i="4" s="1"/>
  <c r="L9" i="4"/>
  <c r="M9" i="4" s="1"/>
  <c r="I9" i="4"/>
  <c r="J9" i="4" s="1"/>
  <c r="AG8" i="4"/>
  <c r="AH8" i="4" s="1"/>
  <c r="AD8" i="4"/>
  <c r="AE8" i="4" s="1"/>
  <c r="AE7" i="4" s="1"/>
  <c r="AA8" i="4"/>
  <c r="AB8" i="4" s="1"/>
  <c r="AB7" i="4" s="1"/>
  <c r="X8" i="4"/>
  <c r="Y8" i="4" s="1"/>
  <c r="U8" i="4"/>
  <c r="V8" i="4" s="1"/>
  <c r="R8" i="4"/>
  <c r="S8" i="4" s="1"/>
  <c r="O8" i="4"/>
  <c r="P8" i="4" s="1"/>
  <c r="L8" i="4"/>
  <c r="M8" i="4" s="1"/>
  <c r="I8" i="4"/>
  <c r="J8" i="4" s="1"/>
  <c r="D7" i="4"/>
  <c r="AG28" i="3"/>
  <c r="AH28" i="3" s="1"/>
  <c r="AD28" i="3"/>
  <c r="AE28" i="3" s="1"/>
  <c r="AA28" i="3"/>
  <c r="AB28" i="3" s="1"/>
  <c r="X28" i="3"/>
  <c r="Y28" i="3" s="1"/>
  <c r="U28" i="3"/>
  <c r="V28" i="3" s="1"/>
  <c r="R28" i="3"/>
  <c r="S28" i="3" s="1"/>
  <c r="O28" i="3"/>
  <c r="P28" i="3" s="1"/>
  <c r="L28" i="3"/>
  <c r="M28" i="3" s="1"/>
  <c r="I28" i="3"/>
  <c r="J28" i="3" s="1"/>
  <c r="AG27" i="3"/>
  <c r="AH27" i="3" s="1"/>
  <c r="AH26" i="3" s="1"/>
  <c r="AD27" i="3"/>
  <c r="AE27" i="3" s="1"/>
  <c r="AA27" i="3"/>
  <c r="AB27" i="3" s="1"/>
  <c r="X27" i="3"/>
  <c r="Y27" i="3" s="1"/>
  <c r="U27" i="3"/>
  <c r="V27" i="3" s="1"/>
  <c r="R27" i="3"/>
  <c r="S27" i="3" s="1"/>
  <c r="O27" i="3"/>
  <c r="P27" i="3" s="1"/>
  <c r="L27" i="3"/>
  <c r="M27" i="3" s="1"/>
  <c r="I27" i="3"/>
  <c r="J27" i="3" s="1"/>
  <c r="D26" i="3"/>
  <c r="AG24" i="3"/>
  <c r="AD24" i="3"/>
  <c r="AE24" i="3" s="1"/>
  <c r="AE23" i="3" s="1"/>
  <c r="AA24" i="3"/>
  <c r="AB24" i="3" s="1"/>
  <c r="AB23" i="3" s="1"/>
  <c r="X24" i="3"/>
  <c r="Y24" i="3" s="1"/>
  <c r="Y23" i="3" s="1"/>
  <c r="U24" i="3"/>
  <c r="V24" i="3" s="1"/>
  <c r="V23" i="3" s="1"/>
  <c r="R24" i="3"/>
  <c r="S24" i="3" s="1"/>
  <c r="S23" i="3" s="1"/>
  <c r="O24" i="3"/>
  <c r="P24" i="3" s="1"/>
  <c r="P23" i="3" s="1"/>
  <c r="L24" i="3"/>
  <c r="M24" i="3" s="1"/>
  <c r="M23" i="3" s="1"/>
  <c r="I24" i="3"/>
  <c r="J24" i="3" s="1"/>
  <c r="J23" i="3" s="1"/>
  <c r="D23" i="3"/>
  <c r="AG22" i="3"/>
  <c r="AH22" i="3" s="1"/>
  <c r="AD22" i="3"/>
  <c r="AE22" i="3" s="1"/>
  <c r="AA22" i="3"/>
  <c r="X22" i="3"/>
  <c r="Y22" i="3" s="1"/>
  <c r="U22" i="3"/>
  <c r="V22" i="3" s="1"/>
  <c r="R22" i="3"/>
  <c r="S22" i="3" s="1"/>
  <c r="O22" i="3"/>
  <c r="L22" i="3"/>
  <c r="M22" i="3" s="1"/>
  <c r="I22" i="3"/>
  <c r="J22" i="3" s="1"/>
  <c r="AG21" i="3"/>
  <c r="AH21" i="3" s="1"/>
  <c r="AG20" i="3"/>
  <c r="AH20" i="3" s="1"/>
  <c r="AD20" i="3"/>
  <c r="AE20" i="3" s="1"/>
  <c r="AA20" i="3"/>
  <c r="AB20" i="3" s="1"/>
  <c r="X20" i="3"/>
  <c r="Y20" i="3" s="1"/>
  <c r="U20" i="3"/>
  <c r="V20" i="3" s="1"/>
  <c r="R20" i="3"/>
  <c r="S20" i="3" s="1"/>
  <c r="O20" i="3"/>
  <c r="P20" i="3" s="1"/>
  <c r="L20" i="3"/>
  <c r="M20" i="3" s="1"/>
  <c r="I20" i="3"/>
  <c r="J20" i="3" s="1"/>
  <c r="AG19" i="3"/>
  <c r="AH19" i="3" s="1"/>
  <c r="AD19" i="3"/>
  <c r="AE19" i="3" s="1"/>
  <c r="AA19" i="3"/>
  <c r="AB19" i="3" s="1"/>
  <c r="X19" i="3"/>
  <c r="Y19" i="3" s="1"/>
  <c r="U19" i="3"/>
  <c r="V19" i="3" s="1"/>
  <c r="R19" i="3"/>
  <c r="S19" i="3" s="1"/>
  <c r="O19" i="3"/>
  <c r="P19" i="3" s="1"/>
  <c r="L19" i="3"/>
  <c r="M19" i="3" s="1"/>
  <c r="I19" i="3"/>
  <c r="J19" i="3" s="1"/>
  <c r="AG18" i="3"/>
  <c r="AH18" i="3" s="1"/>
  <c r="AD18" i="3"/>
  <c r="AE18" i="3" s="1"/>
  <c r="AA18" i="3"/>
  <c r="AB18" i="3" s="1"/>
  <c r="X18" i="3"/>
  <c r="Y18" i="3" s="1"/>
  <c r="U18" i="3"/>
  <c r="V18" i="3" s="1"/>
  <c r="R18" i="3"/>
  <c r="S18" i="3" s="1"/>
  <c r="O18" i="3"/>
  <c r="P18" i="3" s="1"/>
  <c r="L18" i="3"/>
  <c r="M18" i="3" s="1"/>
  <c r="I18" i="3"/>
  <c r="J18" i="3" s="1"/>
  <c r="AG17" i="3"/>
  <c r="AH17" i="3" s="1"/>
  <c r="AD17" i="3"/>
  <c r="AE17" i="3" s="1"/>
  <c r="AA17" i="3"/>
  <c r="AB17" i="3" s="1"/>
  <c r="X17" i="3"/>
  <c r="Y17" i="3" s="1"/>
  <c r="U17" i="3"/>
  <c r="V17" i="3" s="1"/>
  <c r="R17" i="3"/>
  <c r="S17" i="3" s="1"/>
  <c r="O17" i="3"/>
  <c r="P17" i="3" s="1"/>
  <c r="L17" i="3"/>
  <c r="M17" i="3" s="1"/>
  <c r="I17" i="3"/>
  <c r="J17" i="3" s="1"/>
  <c r="D16" i="3"/>
  <c r="AG15" i="3"/>
  <c r="AH15" i="3" s="1"/>
  <c r="AD15" i="3"/>
  <c r="AE15" i="3" s="1"/>
  <c r="AA15" i="3"/>
  <c r="AB15" i="3" s="1"/>
  <c r="X15" i="3"/>
  <c r="Y15" i="3" s="1"/>
  <c r="U15" i="3"/>
  <c r="V15" i="3" s="1"/>
  <c r="R15" i="3"/>
  <c r="S15" i="3" s="1"/>
  <c r="O15" i="3"/>
  <c r="P15" i="3" s="1"/>
  <c r="L15" i="3"/>
  <c r="M15" i="3" s="1"/>
  <c r="I15" i="3"/>
  <c r="J15" i="3" s="1"/>
  <c r="AG14" i="3"/>
  <c r="AH14" i="3" s="1"/>
  <c r="AD14" i="3"/>
  <c r="AE14" i="3" s="1"/>
  <c r="AA14" i="3"/>
  <c r="AB14" i="3" s="1"/>
  <c r="X14" i="3"/>
  <c r="Y14" i="3" s="1"/>
  <c r="U14" i="3"/>
  <c r="V14" i="3" s="1"/>
  <c r="R14" i="3"/>
  <c r="S14" i="3" s="1"/>
  <c r="O14" i="3"/>
  <c r="P14" i="3" s="1"/>
  <c r="L14" i="3"/>
  <c r="M14" i="3" s="1"/>
  <c r="I14" i="3"/>
  <c r="J14" i="3" s="1"/>
  <c r="AG13" i="3"/>
  <c r="AH13" i="3" s="1"/>
  <c r="AD13" i="3"/>
  <c r="AE13" i="3" s="1"/>
  <c r="AA13" i="3"/>
  <c r="AB13" i="3" s="1"/>
  <c r="X13" i="3"/>
  <c r="Y13" i="3" s="1"/>
  <c r="U13" i="3"/>
  <c r="V13" i="3" s="1"/>
  <c r="R13" i="3"/>
  <c r="S13" i="3" s="1"/>
  <c r="O13" i="3"/>
  <c r="P13" i="3" s="1"/>
  <c r="L13" i="3"/>
  <c r="M13" i="3" s="1"/>
  <c r="I13" i="3"/>
  <c r="J13" i="3" s="1"/>
  <c r="AG12" i="3"/>
  <c r="AH12" i="3" s="1"/>
  <c r="AD12" i="3"/>
  <c r="AE12" i="3" s="1"/>
  <c r="AA12" i="3"/>
  <c r="AB12" i="3" s="1"/>
  <c r="X12" i="3"/>
  <c r="Y12" i="3" s="1"/>
  <c r="U12" i="3"/>
  <c r="V12" i="3" s="1"/>
  <c r="R12" i="3"/>
  <c r="S12" i="3" s="1"/>
  <c r="O12" i="3"/>
  <c r="P12" i="3" s="1"/>
  <c r="L12" i="3"/>
  <c r="M12" i="3" s="1"/>
  <c r="I12" i="3"/>
  <c r="J12" i="3" s="1"/>
  <c r="AG11" i="3"/>
  <c r="AH11" i="3" s="1"/>
  <c r="AD11" i="3"/>
  <c r="AE11" i="3" s="1"/>
  <c r="AA11" i="3"/>
  <c r="AB11" i="3" s="1"/>
  <c r="X11" i="3"/>
  <c r="Y11" i="3" s="1"/>
  <c r="U11" i="3"/>
  <c r="V11" i="3" s="1"/>
  <c r="R11" i="3"/>
  <c r="S11" i="3" s="1"/>
  <c r="O11" i="3"/>
  <c r="P11" i="3" s="1"/>
  <c r="L11" i="3"/>
  <c r="M11" i="3" s="1"/>
  <c r="I11" i="3"/>
  <c r="J11" i="3" s="1"/>
  <c r="D10" i="3"/>
  <c r="AG9" i="3"/>
  <c r="AH9" i="3" s="1"/>
  <c r="AD9" i="3"/>
  <c r="AE9" i="3" s="1"/>
  <c r="AA9" i="3"/>
  <c r="AB9" i="3" s="1"/>
  <c r="X9" i="3"/>
  <c r="Y9" i="3" s="1"/>
  <c r="U9" i="3"/>
  <c r="V9" i="3" s="1"/>
  <c r="R9" i="3"/>
  <c r="S9" i="3" s="1"/>
  <c r="O9" i="3"/>
  <c r="P9" i="3" s="1"/>
  <c r="L9" i="3"/>
  <c r="I9" i="3"/>
  <c r="J9" i="3" s="1"/>
  <c r="AG8" i="3"/>
  <c r="AH8" i="3" s="1"/>
  <c r="AD8" i="3"/>
  <c r="AE8" i="3" s="1"/>
  <c r="AA8" i="3"/>
  <c r="AB8" i="3" s="1"/>
  <c r="X8" i="3"/>
  <c r="Y8" i="3" s="1"/>
  <c r="U8" i="3"/>
  <c r="V8" i="3" s="1"/>
  <c r="V7" i="3" s="1"/>
  <c r="R8" i="3"/>
  <c r="S8" i="3" s="1"/>
  <c r="S7" i="3" s="1"/>
  <c r="O8" i="3"/>
  <c r="P8" i="3" s="1"/>
  <c r="L8" i="3"/>
  <c r="M8" i="3" s="1"/>
  <c r="I8" i="3"/>
  <c r="J8" i="3" s="1"/>
  <c r="J7" i="3" s="1"/>
  <c r="D7" i="3"/>
  <c r="AB16" i="4" l="1"/>
  <c r="Y16" i="4"/>
  <c r="AH24" i="3"/>
  <c r="AH23" i="3" s="1"/>
  <c r="AB22" i="3"/>
  <c r="P22" i="3"/>
  <c r="Y16" i="3"/>
  <c r="AB16" i="3"/>
  <c r="M9" i="3"/>
  <c r="V16" i="3"/>
  <c r="S10" i="4"/>
  <c r="J7" i="4"/>
  <c r="AH7" i="4"/>
  <c r="M7" i="3"/>
  <c r="AH26" i="4"/>
  <c r="S16" i="3"/>
  <c r="M26" i="3"/>
  <c r="D29" i="3"/>
  <c r="AB7" i="3"/>
  <c r="Y26" i="3"/>
  <c r="M16" i="3"/>
  <c r="J26" i="3"/>
  <c r="M10" i="3"/>
  <c r="V10" i="3"/>
  <c r="J16" i="3"/>
  <c r="S26" i="3"/>
  <c r="P26" i="3"/>
  <c r="M7" i="4"/>
  <c r="J16" i="4"/>
  <c r="Y10" i="3"/>
  <c r="Y7" i="3"/>
  <c r="AE26" i="3"/>
  <c r="AB26" i="3"/>
  <c r="D29" i="4"/>
  <c r="V10" i="4"/>
  <c r="Y26" i="4"/>
  <c r="Y7" i="4"/>
  <c r="P10" i="4"/>
  <c r="V16" i="4"/>
  <c r="S26" i="4"/>
  <c r="Y10" i="4"/>
  <c r="AE16" i="4"/>
  <c r="AE26" i="4"/>
  <c r="P7" i="4"/>
  <c r="M16" i="4"/>
  <c r="V7" i="4"/>
  <c r="M10" i="4"/>
  <c r="S16" i="4"/>
  <c r="P26" i="4"/>
  <c r="AB10" i="4"/>
  <c r="AB29" i="4" s="1"/>
  <c r="AH16" i="4"/>
  <c r="AE10" i="4"/>
  <c r="S7" i="4"/>
  <c r="J10" i="4"/>
  <c r="AH10" i="4"/>
  <c r="P16" i="4"/>
  <c r="M26" i="4"/>
  <c r="AB10" i="3"/>
  <c r="AE7" i="3"/>
  <c r="P10" i="3"/>
  <c r="AH10" i="3"/>
  <c r="AE16" i="3"/>
  <c r="J10" i="3"/>
  <c r="J29" i="3" s="1"/>
  <c r="V26" i="3"/>
  <c r="AH7" i="3"/>
  <c r="AE10" i="3"/>
  <c r="AH16" i="3"/>
  <c r="P7" i="3"/>
  <c r="S10" i="3"/>
  <c r="S29" i="3" s="1"/>
  <c r="P16" i="3"/>
  <c r="M29" i="3" l="1"/>
  <c r="V29" i="3"/>
  <c r="P29" i="3"/>
  <c r="AB29" i="3"/>
  <c r="AH29" i="4"/>
  <c r="Y29" i="3"/>
  <c r="J29" i="4"/>
  <c r="M29" i="4"/>
  <c r="P29" i="4"/>
  <c r="AE29" i="4"/>
  <c r="V29" i="4"/>
  <c r="S29" i="4"/>
  <c r="Y29" i="4"/>
  <c r="AH29" i="3"/>
  <c r="AE29" i="3"/>
</calcChain>
</file>

<file path=xl/sharedStrings.xml><?xml version="1.0" encoding="utf-8"?>
<sst xmlns="http://schemas.openxmlformats.org/spreadsheetml/2006/main" count="670" uniqueCount="166">
  <si>
    <t>LPE ASPEK IAK</t>
  </si>
  <si>
    <t>NO</t>
  </si>
  <si>
    <t>INDIKATOR</t>
  </si>
  <si>
    <t>BOBOT</t>
  </si>
  <si>
    <t>KETERANGAN</t>
  </si>
  <si>
    <t>PILIHAN</t>
  </si>
  <si>
    <t>JWBN</t>
  </si>
  <si>
    <t>NILAI</t>
  </si>
  <si>
    <t>SKOR</t>
  </si>
  <si>
    <t>A.</t>
  </si>
  <si>
    <t xml:space="preserve">Kampanye Anti Korupsi </t>
  </si>
  <si>
    <t xml:space="preserve">Media Promosi Anti Korupsi terkini
(Banner, Leaflet/Brosur, Media sosial, dll) </t>
  </si>
  <si>
    <t>a. Jumlah Media Promosi Anti Korupsi  (4 atau lebih Media Promosi) dan sudah tersebar merata pada unit kerjanya.
b. Jumlah Media Promosi Anti Korupsi  (4 atau lebih Media Promosi)
c. Jumlah Media Promosi Anti Korupsi  (2-3 Media Promosi)
d. Jumlah Media Promosi Anti Korupsi  (1 Media Promosi)
e. Belum ada Promosi Anti Korupsi</t>
  </si>
  <si>
    <t>A/B/C/D/E</t>
  </si>
  <si>
    <t>A</t>
  </si>
  <si>
    <t>B</t>
  </si>
  <si>
    <t>C</t>
  </si>
  <si>
    <t>Keterlibatan Pimpinan Unit Eselon I dalam kampanye Anti Korupsi</t>
  </si>
  <si>
    <t>a. Ya, ada keterlibatan Pimpinan Unit Eselon I dalam kampanye Anti Korupsi
b. Tidak ada keterlibatan Pimpinan Unit Eselon I dalam kampanye Anti Korupsi</t>
  </si>
  <si>
    <t>Ya/Tidak</t>
  </si>
  <si>
    <t>Ya</t>
  </si>
  <si>
    <t>ya</t>
  </si>
  <si>
    <t>B.</t>
  </si>
  <si>
    <t>Penanganan Gratifikasi</t>
  </si>
  <si>
    <t>Unit Kerja telah membentuk Unit Pengendali Gratifikasi di Tingkat Eselon I</t>
  </si>
  <si>
    <t>a. Sudah dibentuk UPG Tingkat Eselon I
b. Belum ada UPG Tingkat Eselon I</t>
  </si>
  <si>
    <t>SOP Penanganan Gratifikasi</t>
  </si>
  <si>
    <t>a. Sudah terdapat SOP Penanganan Gratifikasi
b. Belum terdapat SOP Penanganan Gratifikasi</t>
  </si>
  <si>
    <t>Kegiatan Sosialisasi Gratifikasi</t>
  </si>
  <si>
    <t>a. Sudah dilakukan Sosialisasi Gratifikasi secara internal dan berkala 
b. Sudah dilakukan Sosialisasi Gratifikasi secara internal namun belum berkala
c. Mengikuti Sosialisasi Gratifikasi yang difasilitasi oleh Inspektorat Jenderal 
d. Belum pernah mengikuti dan melakukan Sosialisasi Gratifikasi</t>
  </si>
  <si>
    <t>A/B/C/D</t>
  </si>
  <si>
    <t>Pelaporan penerimaan Gratifikasi oleh pegawai kepada UPG atau KPK</t>
  </si>
  <si>
    <t>A/B/C</t>
  </si>
  <si>
    <t>Rencana Aksi Penanganan Gratifikasi</t>
  </si>
  <si>
    <t>a. Sudah ada Rencana Aksi Penanganan Gratifikasi dan sudah seluruhnya ditindaklanjuti
b. Sudah ada Rencana Aksi Penanganan Gratifikasi dan sebagian sudah ditindaklanjuti
c. Sudah ada Rencana Aksi Penanganan Gratifikasi namun belum ditindaklanjuti
d. Belum ada Rencana Aksi Penanganan Gratifikasi</t>
  </si>
  <si>
    <r>
      <t xml:space="preserve">Keikutsertaan </t>
    </r>
    <r>
      <rPr>
        <i/>
        <sz val="16"/>
        <rFont val="Calibri"/>
        <family val="2"/>
      </rPr>
      <t>elearning</t>
    </r>
    <r>
      <rPr>
        <sz val="16"/>
        <rFont val="Calibri"/>
        <family val="2"/>
      </rPr>
      <t xml:space="preserve"> Gratifikasi </t>
    </r>
  </si>
  <si>
    <r>
      <t xml:space="preserve">a. Seluruh ASN dan CASN telah mengikuti </t>
    </r>
    <r>
      <rPr>
        <i/>
        <sz val="16"/>
        <rFont val="Calibri"/>
        <family val="2"/>
      </rPr>
      <t>elearning</t>
    </r>
    <r>
      <rPr>
        <sz val="16"/>
        <rFont val="Calibri"/>
        <family val="2"/>
      </rPr>
      <t xml:space="preserve"> gratifikasi
b. Terdapat ASN dan CASN yang belum mengikuti </t>
    </r>
    <r>
      <rPr>
        <i/>
        <sz val="16"/>
        <rFont val="Calibri"/>
        <family val="2"/>
      </rPr>
      <t>elearning</t>
    </r>
    <r>
      <rPr>
        <sz val="16"/>
        <rFont val="Calibri"/>
        <family val="2"/>
      </rPr>
      <t xml:space="preserve"> gratifikasi
c. Tidak ada ASN dan CASN yang mengikuti elearning gratifikasi
</t>
    </r>
  </si>
  <si>
    <t>C.</t>
  </si>
  <si>
    <t>Penanganan Pengaduan Masyarakat</t>
  </si>
  <si>
    <t>Apakah sudah ada media pelaporan pengaduan masyarakat (selain SP4N-LAPOR)</t>
  </si>
  <si>
    <t xml:space="preserve">a. Sudah ada media pelaporan pengaduan masyarakat (3 media atau lebih)
b. Sudah ada media pelaporan pengaduan masyarakat (2 media)
c. Sudah ada media pelaporanpengaduan masyarakat  (1 media)
d. Belum ada media pelaporan pengaduan masyarakat </t>
  </si>
  <si>
    <t>Apakah pengaduan masyarakat sudah ditindaklanjuti (selain SP4N-LAPOR)</t>
  </si>
  <si>
    <r>
      <t xml:space="preserve">a. Seluruh pengaduan masyarakat sudah dtindaklanjuti </t>
    </r>
    <r>
      <rPr>
        <sz val="16"/>
        <color rgb="FF333399"/>
        <rFont val="Calibri"/>
        <family val="2"/>
      </rPr>
      <t>(100%)</t>
    </r>
    <r>
      <rPr>
        <sz val="16"/>
        <rFont val="Calibri"/>
        <family val="2"/>
      </rPr>
      <t xml:space="preserve">
b. Sebagian besar pengaduan masyarakat ditindaklanjuti (diatas 50%)
c. Sebagian kecil pengaduan masyakarat ditindaklanjuti (dibawah 50%)
d. Belum ada pengaduan masyarakat yang ditindaklanjuti (0%)</t>
    </r>
  </si>
  <si>
    <t>Apakah sudah ada mekanisme/SOP penanganan pengaduan masyarakat di Unit Eselon I</t>
  </si>
  <si>
    <t>a. Sudah ada mekanisme/SOP penanganan pengaduan masyarakat yang ditetapkan 
b. Sudah ada mekanisme/SOP penanganan pengaduan masyarakat namun belum ditetapkan (draft)
c. Belum ada mekanisme/SOP penanganan pengaduan masyarakat</t>
  </si>
  <si>
    <t>Apakah mekanisme/SOP penanganan pengaduan masyarakat di Unit Eselon I sudah dievaluasi secara berkala</t>
  </si>
  <si>
    <t>a. Ya, mekanisme/SOP penanganan pengaduan masyarakat di Unit Eselon I sudah dievaluasi secara berkala
b. Tidak, mekanisme/SOP penanganan pengaduan masyarakat di Unit Eselon I belum dievaluasi secara berkala</t>
  </si>
  <si>
    <t>Apakah sudah ada Unit Kerja yang telah menerapkan Sistem Manajemen Anti Penyuapan (ISO 37001:2016)</t>
  </si>
  <si>
    <r>
      <t xml:space="preserve">a. Sudah diterapkan dan masih berlaku 
b. Sudah pernah diterapkan
c. Sudah ada </t>
    </r>
    <r>
      <rPr>
        <i/>
        <sz val="16"/>
        <rFont val="Calibri"/>
        <family val="2"/>
      </rPr>
      <t xml:space="preserve">awareness </t>
    </r>
    <r>
      <rPr>
        <sz val="16"/>
        <rFont val="Calibri"/>
        <family val="2"/>
      </rPr>
      <t xml:space="preserve">
d. Belum pernah menerapkan</t>
    </r>
  </si>
  <si>
    <t>D</t>
  </si>
  <si>
    <t>D.</t>
  </si>
  <si>
    <t>Survei Kepuasan Eksternal</t>
  </si>
  <si>
    <t>Survei Kepuasan Eksternal Unit Eselon I</t>
  </si>
  <si>
    <t>Hasil survei kepuasan eksternal yang dilaksanakan oleh masing-masing Unit Eselon I dengan skala 1-100.</t>
  </si>
  <si>
    <t>1% s.d. 100%</t>
  </si>
  <si>
    <t>E.</t>
  </si>
  <si>
    <t>Penyampaian LHKAN</t>
  </si>
  <si>
    <t>Tingkat Kepatuhan Penyampaian LHKPN</t>
  </si>
  <si>
    <t xml:space="preserve">a. Seluruh wajib lapor telah menyampaikan LHKPN sebelum akhir Januari tahun berjalan
b. Seluruh wajib lapor telah menyampaikan LHKPN sebelum akhir Februari tahun berjalan 
c. Seluruh wajib lapor telah menyampaikan LHKPN sebelum akhir Maret tahun berjalan.
d. Seluruh wajib lapor telah menyampaikan LHKPN setelah Maret tahun berjalan
</t>
  </si>
  <si>
    <t>Tingkat Kepatuhan Penyampaian LHKASN</t>
  </si>
  <si>
    <t xml:space="preserve">a. Seluruh wajib lapor telah menyampaikan LHKASN sebelum akhir Januari tahun berjalan
b. Seluruh wajib lapor telah menyampaikan LHKASN sebelum akhir Februari tahun berjalan 
c. Seluruh wajib lapor telah menyampaikan LHKASN sebelum akhir Maret tahun berjalan
d. Seluruh wajib lapor telah menyampaikan LHKASN sebelum akhir April tahun berjalan
</t>
  </si>
  <si>
    <t>KOMPONEN DAN METODE PENILAIAN ASPEK INISIATIF ANTI KORUPSI WTA 2024</t>
  </si>
  <si>
    <t>DITJEN PEN</t>
  </si>
  <si>
    <t>BAPPEBTI</t>
  </si>
  <si>
    <t>DITJEN PKTN</t>
  </si>
  <si>
    <t>DITJEN DAGLU</t>
  </si>
  <si>
    <t>DITJEN PDN</t>
  </si>
  <si>
    <t>DITJEN PPI</t>
  </si>
  <si>
    <t>SETJEN</t>
  </si>
  <si>
    <t>ITJEN</t>
  </si>
  <si>
    <t>*Tk. Es. I melalui Sekretariat unit masing-masing2</t>
  </si>
  <si>
    <t>Catatan/Keterangan Bukti</t>
  </si>
  <si>
    <t>CATATAN AUDITOR TAHAP I</t>
  </si>
  <si>
    <t>CATATAN AUDITOR TAHAP IV</t>
  </si>
  <si>
    <t>Jenis media = Banner, leaftlet, stiker, poster, website, media sosial (dihitung per jenis medsos)</t>
  </si>
  <si>
    <t>telah melampirkan Media Promosi Anti Korupsi (Banner, Medsos,Poster,Stiker,Website,Leaflet) 
sudah tersebar di seluruh unit kerja Ditjen PKTN
- Banner
- Medsos
- Poster
- Stiker
- Website
- Leaflet
- Sebaran Media Promosi Anti Korupsi (Ditjen PKTN)
Link
https://drive.google.com/drive/folders/1MCAtclGkUURMMRw8o69v_lHXLlgJHLVU</t>
  </si>
  <si>
    <r>
      <rPr>
        <b/>
        <sz val="11"/>
        <color rgb="FF000000"/>
        <rFont val="Calibri"/>
        <family val="2"/>
        <scheme val="minor"/>
      </rPr>
      <t>Catatan Penilaian Tim Auditor</t>
    </r>
    <r>
      <rPr>
        <sz val="11"/>
        <color rgb="FF000000"/>
        <rFont val="Calibri"/>
        <family val="2"/>
        <scheme val="minor"/>
      </rPr>
      <t xml:space="preserve">
'- telah melampirkan Media Promosi Anti Korupsi (Banner, Medsos, Poster, Stiker, Website, Leaflet) dan  sudah tersebar di seluruh unit kerja Ditjen PKTN
- Bukti Foto Sebaran Media Promosi Anti Korupsi (Ditjen PKTN)
</t>
    </r>
    <r>
      <rPr>
        <b/>
        <sz val="11"/>
        <color rgb="FF000000"/>
        <rFont val="Calibri"/>
        <family val="2"/>
        <scheme val="minor"/>
      </rPr>
      <t>Jawaban : A</t>
    </r>
  </si>
  <si>
    <t>Surat Edaran / Foto Kegiatan / Notulen / Undangan terkait kampanye anti korupsi</t>
  </si>
  <si>
    <r>
      <t>Telah melampirkan Keterilbatan Pimpinan Unit dalam Kampanye Anti Korupsi Berupa SK Pembentukan UPG dari Tahun 2021 – Tahun 2024 :
Tahun 2021 ; SK No, 110 Tahun 2021 Pembentukan Unit Pengendali Gratifikasi
- Tahun 2022 : SK No.107 Tahun 2022 PembentukanUnit Pengendali Gratifikasi 
- Tahun 2023 : SK No. 75 Tahun 2023 UPG Ditjen PKTN 
-</t>
    </r>
    <r>
      <rPr>
        <sz val="11"/>
        <color rgb="FFFF0000"/>
        <rFont val="Calibri"/>
        <family val="2"/>
        <scheme val="minor"/>
      </rPr>
      <t xml:space="preserve"> Tahun 2024 ;</t>
    </r>
    <r>
      <rPr>
        <sz val="11"/>
        <color rgb="FFFF0000"/>
        <rFont val="Calibri (Body)"/>
      </rPr>
      <t xml:space="preserve"> Belum ada dokumen yang dilampirkan
</t>
    </r>
    <r>
      <rPr>
        <sz val="11"/>
        <rFont val="Calibri (Body)"/>
      </rPr>
      <t>Link
https://drive.google.com/drive/folders/1MC_qSXNlbONnuLUojxDS2Kr1kFXtTxfH</t>
    </r>
    <r>
      <rPr>
        <sz val="11"/>
        <color rgb="FFFF0000"/>
        <rFont val="Calibri (Body)"/>
      </rPr>
      <t xml:space="preserve">
</t>
    </r>
  </si>
  <si>
    <t>keterlibatan pimpinan pada kegiatan sosialiasai SPI</t>
  </si>
  <si>
    <r>
      <rPr>
        <b/>
        <sz val="11"/>
        <color rgb="FF000000"/>
        <rFont val="Calibri"/>
        <family val="2"/>
        <scheme val="minor"/>
      </rPr>
      <t>Catatan Penilaian Tim Auditor :</t>
    </r>
    <r>
      <rPr>
        <sz val="11"/>
        <color rgb="FF000000"/>
        <rFont val="Calibri"/>
        <family val="2"/>
        <scheme val="minor"/>
      </rPr>
      <t xml:space="preserve">
Ditjen PKTN telah melibatkan Pimpinan Unit Eselon I dalam Kampanya Anti Korupsi dengan melampirkan dokumen Berupa SK Pembentukan UPG dari Tahun 2021 – Tahun 2024  sbb :
- Tahun 2021 ; SK No, 110 Tahun 2021 Pembentukan Unit Pengendali Gratifikasi
- Tahun 2022 : SK No.107 Tahun 2022 PembentukanUnit Pengendali Gratifikasi 
- Tahun 2023 : SK No. 75 Tahun 2023 UPG Ditjen PKTN 
- Tahun 2024 :  UPG tahun 2024 belum terbentuk...  
namun belum ada belum ada Bukti dukung terkait foto kegiatan/surat edaran/ undangan terkait keterlibatan pimpinan
Catatan Unit:
SK UPG Tahun 2023 tidak memiliki batas waktu masa berlaku sehingga baru akan diperbaharui apabila ada permintaan atau usulan dari Satker
</t>
    </r>
    <r>
      <rPr>
        <b/>
        <sz val="11"/>
        <color rgb="FF000000"/>
        <rFont val="Calibri"/>
        <family val="2"/>
        <scheme val="minor"/>
      </rPr>
      <t>Jawaban : YA</t>
    </r>
  </si>
  <si>
    <t xml:space="preserve"> surat edaran / foto kegiatan / undangan</t>
  </si>
  <si>
    <t>SK pembentukan UPG Eselon I</t>
  </si>
  <si>
    <r>
      <t xml:space="preserve">Sudah dibentuk UPG Tingkat Eselon I  dari Tahun 2021 – Tahun 2023  </t>
    </r>
    <r>
      <rPr>
        <sz val="11"/>
        <color rgb="FFFF0000"/>
        <rFont val="Calibri (Body)"/>
      </rPr>
      <t xml:space="preserve">namun untuk tahun 2024 belum ada dokumen yang dilampirkan
</t>
    </r>
    <r>
      <rPr>
        <sz val="11"/>
        <rFont val="Calibri (Body)"/>
      </rPr>
      <t>Link
https://drive.google.com/drive/folders/1McA3kVRYd0SP2RGFEGf10qiB-W2bA1mX</t>
    </r>
  </si>
  <si>
    <r>
      <rPr>
        <b/>
        <sz val="11"/>
        <color rgb="FF000000"/>
        <rFont val="Calibri"/>
        <family val="2"/>
        <scheme val="minor"/>
      </rPr>
      <t>Catatan Evaluasi Tim Auditor</t>
    </r>
    <r>
      <rPr>
        <sz val="11"/>
        <color rgb="FF000000"/>
        <rFont val="Calibri"/>
        <family val="2"/>
        <scheme val="minor"/>
      </rPr>
      <t xml:space="preserve"> 
Sudah dibentuk UPG Tingkat Eselon I  dari Tahun 2021 – Tahun 2023  
Penjelasan unit Untuk SK UPG Tahun 2024 yaitu SK UPG Tahun 2023 tidak memiliki batas waktu masa berlaku sehingga baru akan diperbaharui apabila ada permintaan atau usulan dari Satker
Jawaban : Ya</t>
    </r>
  </si>
  <si>
    <t>Catatan Evaluasi Tim Auditor 
Sudah dibentuk UPG Tingkat Eselon I  dari Tahun 2021 – Tahun 2023  namun untuk tahun 2024 belum ada dokumen yang dilampirkan
Agar melampirkan UPG Tingkat Eselon I Tahun 2024
Jawaban ; Ya</t>
  </si>
  <si>
    <t>SOP Penanganan Gratifikasi Eselon I</t>
  </si>
  <si>
    <t>Sudah Terdapat SOP Penanganan Gratifikasi 
MOT-15.03.CFM.01.SOP.01.IK.01 (PKTN1) Nama SOP ; Pelaporan dan Identifikasi Penerimaan Gratifikasi
Link
https://drive.google.com/drive/folders/1NHN9uDjCA5SWqBLuceYtIc2lGUJ1m4q8?usp=sharing</t>
  </si>
  <si>
    <r>
      <rPr>
        <b/>
        <sz val="11"/>
        <color rgb="FF000000"/>
        <rFont val="Calibri"/>
        <family val="2"/>
        <scheme val="minor"/>
      </rPr>
      <t>Catatan Evaluasi Tim Auditor</t>
    </r>
    <r>
      <rPr>
        <sz val="11"/>
        <color rgb="FF000000"/>
        <rFont val="Calibri"/>
        <family val="2"/>
        <scheme val="minor"/>
      </rPr>
      <t xml:space="preserve">
Sudah Terdapat SOP Penanganan Gratifikasi 
Ditjen PKTN telah melampirkan :
- SOP Gratifikasi MOT-15.03.CFM.01.SOP.01.IK.01 (PKTN1) Nama SOP ; Pelaporan dan Identifikasi Penerimaan Gratifikasi
- SMAP-SOP.03 (PKTN.03) Nama SOP : Investigasi Penyuapan dan Indikasi Penyuapan 
- SMAP-SOP.02 (PKTN.03) Nama SOP : Penerimaan, Pemberian dan Identifikasi Gratifikasi
Jawaban ; YA
link : https://drive.google.com/drive/folders/1NHN9uDjCA5SWqBLuceYtIc2lGUJ1m4q8?usp=sharing</t>
    </r>
  </si>
  <si>
    <t xml:space="preserve">Catatan Evaluasi Tim Auditor
Ditjen PKTN telah melampirkan :
- SOP Gratifikasi MOT-15.03.CFM.01.SOP.01.IK.01 (PKTN1) Nama SOP ; Pelaporan dan Identifikasi Penerimaan Gratifikasi
- SMAP-SOP.03 (PKTN.03) Nama SOP : Investigasi Penyuapan dan Indikasi Penyuapan 
- SMAP-SOP.02 (PKTN.03) Nama SOP : Penerimaan, Pemberian dan Identifikasi Gratifikasi
</t>
  </si>
  <si>
    <t>Bisa dilihat dari media sosialisasinya</t>
  </si>
  <si>
    <r>
      <t xml:space="preserve">Sudah Dilakukan Kegiatan Sosialisasi terkait Gratifikasi Dari Tahun 2018 – 2013  </t>
    </r>
    <r>
      <rPr>
        <sz val="11"/>
        <color rgb="FFFF0000"/>
        <rFont val="Calibri (Body)"/>
      </rPr>
      <t>Namun untuk di Tahun 2024 belum ada dokumen yang dilampirkan</t>
    </r>
    <r>
      <rPr>
        <sz val="11"/>
        <color rgb="FF000000"/>
        <rFont val="Calibri"/>
        <family val="2"/>
        <scheme val="minor"/>
      </rPr>
      <t xml:space="preserve">
Link
https://drive.google.com/drive/folders/1NLSjduRc9RJ0gOVx-PGUJKkhimR4CFuk?usp=sharing</t>
    </r>
  </si>
  <si>
    <r>
      <rPr>
        <b/>
        <sz val="11"/>
        <color rgb="FF000000"/>
        <rFont val="Calibri"/>
        <family val="2"/>
        <scheme val="minor"/>
      </rPr>
      <t>Catatan Evaluasi Tim Auditor</t>
    </r>
    <r>
      <rPr>
        <sz val="11"/>
        <color rgb="FF000000"/>
        <rFont val="Calibri"/>
        <family val="2"/>
        <scheme val="minor"/>
      </rPr>
      <t xml:space="preserve">
Ditjen PKTN telah Sudah Dilakukan Kegiatan Sosialisasi terkait Gratifikasi Dari Tahun 2018 – 2014
Untuk Tahun 2014 Ditjen PKTN telah melakukan Sosialisasi di 2 Unit Yaitu Dit Metrologi dan Standalitu , Dokumen yang dilampirkan sebagai berikut :
- Standalitu ; SS dan video kegiatan sosialisasi terkait Gratifikasi, ( Internal dan Eksternal )
- Metrologi ; Lap. Rapat Sosialisasi Gratifikasi dan Surat Edaran Anti Gratifikasi dan Foto wa terkait Gratifikasi
Jawaban A
Link : https://drive.google.com/drive/folders/1NLSjduRc9RJ0gOVx-PGUJKkhimR4CFuk?usp=sharing</t>
    </r>
  </si>
  <si>
    <r>
      <rPr>
        <b/>
        <sz val="11"/>
        <color rgb="FF000000"/>
        <rFont val="Calibri"/>
        <family val="2"/>
        <scheme val="minor"/>
      </rPr>
      <t>Catatan Evaluasi Tim Auditor</t>
    </r>
    <r>
      <rPr>
        <sz val="11"/>
        <color rgb="FF000000"/>
        <rFont val="Calibri"/>
        <family val="2"/>
        <scheme val="minor"/>
      </rPr>
      <t xml:space="preserve">
Ditjen PKTN telah melampirkan :
- Internal ( telah dilakukan Sosialisasi di Standalitu ; SS dan video kegiatan sosialisasi terkait Gratifikasi, Metrologi ; Lap. Rapat Sosialisasi Gratifikasi dan Surat Edaran Anti Gratifikasi dan Foto wa terkait Gratifikasi</t>
    </r>
  </si>
  <si>
    <t>a. Sudah ada Pelaporan penerimaan Gratifikasi oleh pegawai kepada UPG atau KPK untuk seluruh Triwulan
b. Sudah ada Pelaporan penerimaan Gratifikasi oleh pegawai kepada UPG atau KPK untuk 3 (tiga) Triwulan
c. Sudah ada Pelaporan penerimaan Gratifikasi oleh pegawai kepada UPG atau KPK untuk 2 (dua) Triwulan
d. Sudah ada Pelaporan penerimaan Gratifikasi oleh pegawai kepada UPG atau KPK untuk 1 (satu) Triwulan
e. Belum ada Pelaporan penerimaan Gratifikasi oleh pegawai kepada UPG atau KPK</t>
  </si>
  <si>
    <t>Laporan secara Triwulan</t>
  </si>
  <si>
    <r>
      <t xml:space="preserve">Sudah ada pelaporan  Penerimaan Gratifikasi oleh pegawai kepada UPG atau KPK untuk seluruh triwulan ( Tahun 2021 – 2023)  </t>
    </r>
    <r>
      <rPr>
        <sz val="11"/>
        <color rgb="FFFF0000"/>
        <rFont val="Calibri (Body)"/>
      </rPr>
      <t>Namun agar untuk tahun 2024 belum ada dokumen yang dilampirkan per triwulan hanya terpusat di Set PKTN</t>
    </r>
    <r>
      <rPr>
        <sz val="11"/>
        <color rgb="FF000000"/>
        <rFont val="Calibri"/>
        <family val="2"/>
        <scheme val="minor"/>
      </rPr>
      <t xml:space="preserve">
agar melampirkan Pelaporan Penerimaan Gratifikasi oleh Pegawai kepada UPG atak KPK per triwulan yang hanya terpusat di di Set Ditjen PKTN ( dengan alur ; tiap unit di Ditjen PKTN membuat laporan terkait penerimaan Gratifikasi yang di laporkan ke Set Ditjen PKTN lalu Set Ditjen PKTN mengkompilasi keseluruhan laporan menjadi satu  Pelaporan pertriwulan di Ditjen PKTN)
Link
https://drive.google.com/drive/folders/1Pc02Xr14V6Hrl3FkI8Hk8KsudWKyOel5?usp=sharing</t>
    </r>
  </si>
  <si>
    <t>nilai kesepakatan B</t>
  </si>
  <si>
    <t>Catatan Evaluasi Tim Auditor 
Sudah ada pelaporan  Penerimaan Gratifikasi oleh pegawai kepada UPG atau KPK untuk seluruh triwulan ( Tahun 2021 – 2023)  Namun  untuk tahun 2024  belum ada pelaporan penerimaan gratifikasi oleh pegawai kepada UPG atau KPK untuk 3 (tiga) triwulan hanya yang dilampirkan rekapitulasi laporan gratifikasi  tahun 2023 dan 2024 
Jawaban : B
Link : https://drive.google.com/drive/folders/1Pc02Xr14V6Hrl3FkI8Hk8KsudWKyOel5?usp=sharing</t>
  </si>
  <si>
    <r>
      <rPr>
        <b/>
        <sz val="11"/>
        <color rgb="FF000000"/>
        <rFont val="Calibri"/>
        <family val="2"/>
        <scheme val="minor"/>
      </rPr>
      <t xml:space="preserve">Catatan Evaluasi Tim Auditor 
</t>
    </r>
    <r>
      <rPr>
        <sz val="11"/>
        <color rgb="FF000000"/>
        <rFont val="Calibri"/>
        <family val="2"/>
        <scheme val="minor"/>
      </rPr>
      <t>Ditjen PKTN telah melampirkan Rekapitulasi Laporan Gratifikasi 2023 - 2024</t>
    </r>
  </si>
  <si>
    <t>Dokumen Rencana Aksi dan Tindak Lanjutnya</t>
  </si>
  <si>
    <r>
      <rPr>
        <sz val="11"/>
        <color rgb="FFFF0000"/>
        <rFont val="Calibri (Body)"/>
      </rPr>
      <t>Belum ada dokumen yang dilampirkan</t>
    </r>
    <r>
      <rPr>
        <sz val="11"/>
        <color rgb="FF000000"/>
        <rFont val="Calibri"/>
        <family val="2"/>
        <scheme val="minor"/>
      </rPr>
      <t xml:space="preserve">
</t>
    </r>
    <r>
      <rPr>
        <sz val="11"/>
        <color rgb="FFFF0000"/>
        <rFont val="Calibri (Body)"/>
      </rPr>
      <t xml:space="preserve">agar melampirkan 
Dokumen Rencana Aksi dan Tindak Lanjutnya 
</t>
    </r>
  </si>
  <si>
    <r>
      <rPr>
        <b/>
        <sz val="11"/>
        <color rgb="FF000000"/>
        <rFont val="Calibri"/>
        <family val="2"/>
        <scheme val="minor"/>
      </rPr>
      <t xml:space="preserve">Catatan Evaluasi Tim Auditor </t>
    </r>
    <r>
      <rPr>
        <sz val="11"/>
        <color rgb="FF000000"/>
        <rFont val="Calibri"/>
        <family val="2"/>
        <scheme val="minor"/>
      </rPr>
      <t xml:space="preserve">
Ditjen PKTN telah membuat Rencana Aksi dan Tindak Lanjut Penanganan Gratifikasi namun belum ada Bukti Tindak Lanjutnya 
Agar melampirkan bukti tindk lanjutnya
Jawaban : C
https://drive.google.com/drive/folders/1N3L7gEZq_lXL4-O5s3zS7q0pWXRMuHw5?usp=sharing</t>
    </r>
  </si>
  <si>
    <r>
      <rPr>
        <b/>
        <sz val="11"/>
        <color rgb="FF000000"/>
        <rFont val="Calibri"/>
        <family val="2"/>
        <scheme val="minor"/>
      </rPr>
      <t xml:space="preserve">Catatan Evaluasi Tim Auditor </t>
    </r>
    <r>
      <rPr>
        <sz val="11"/>
        <color rgb="FF000000"/>
        <rFont val="Calibri"/>
        <family val="2"/>
        <scheme val="minor"/>
      </rPr>
      <t xml:space="preserve">
Ditjen PKTN telah melampirkan Matiks Rencana Aksi ( Program Pengendalian Gratifikasi) Tahun 2024 </t>
    </r>
  </si>
  <si>
    <t>Media pelaporan: Surat, email, kotak pengaduan. 
Sumber Data: Sekretariat Eselon I dan Unit Pelayanan</t>
  </si>
  <si>
    <t>sudah tersedianya media pelaporan pengaduan masyarakat D Ditjen PKTN
- Banner
- Email
- Kotak 
- Nomor telepon
- Ruang Konsultasi
- Website
- Rekap Media Pelaporan Pengaduan Masyarakat dari Tiap Unit di Ditjen PKTN
Link
https://drive.google.com/drive/folders/1QsnTpHTQ_3txPwZuj50UChva-WBHQHUP</t>
  </si>
  <si>
    <t>Catatan Evaluasi Tim Auditor
sudah tersedianya media pelaporan pengaduan masyarakat di Ditjen PKTN
- Banner
- Email
- Kotak 
- Nomor telepon
- Ruang Konsultasi
- Website
- Rekap Media Pelaporan Pengaduan Masyarakat dari Tiap Unit di Ditjen PKTN
Jawaban : A
link : https://drive.google.com/drive/folders/1QsnTpHTQ_3txPwZuj50UChva-WBHQHUP?usp=sharing</t>
  </si>
  <si>
    <r>
      <rPr>
        <b/>
        <sz val="11"/>
        <color rgb="FF000000"/>
        <rFont val="Calibri"/>
        <family val="2"/>
        <scheme val="minor"/>
      </rPr>
      <t>Catatan Evaluasi Tim Auditor</t>
    </r>
    <r>
      <rPr>
        <sz val="11"/>
        <color rgb="FF000000"/>
        <rFont val="Calibri"/>
        <family val="2"/>
        <scheme val="minor"/>
      </rPr>
      <t xml:space="preserve">
sudah tersedianya media pelaporan pengaduan masyarakat di Ditjen PKTN
- Banner
- Email
- Kotak 
- Nomor telepon
- Ruang Konsultasi
- Website
- Rekap Media Pelaporan Pengaduan Masyarakat dari Tiap Unit di Ditjen PKTN
Jawaban : A</t>
    </r>
  </si>
  <si>
    <t>Apakah sudah terintegrasi media pelaporan pengaduan melalui WBS</t>
  </si>
  <si>
    <t>a. Ya, sudah terintegrasi
b. Tidak terintegrasi</t>
  </si>
  <si>
    <t>Tangkapan layar Website Unit Eselon I</t>
  </si>
  <si>
    <t>telah melampirkan Media pelaporan telah terintegrasi melalui WBS ( SS WBS )
Link
https://drive.google.com/drive/folders/1Vz4MGTx_ICz0W8IuLqKVEHb5-qznStsK</t>
  </si>
  <si>
    <t>Catatan Evaluasi Tim Auditor 
telah melampirkan Media pelaporan telah terintegrasi melalui WBS ( SS WBS )
Jawaban ; A
Link : https://drive.google.com/drive/folders/1Vz4MGTx_ICz0W8IuLqKVEHb5-qznStsK?usp=sharing</t>
  </si>
  <si>
    <r>
      <rPr>
        <b/>
        <sz val="11"/>
        <color rgb="FF000000"/>
        <rFont val="Calibri"/>
        <family val="2"/>
        <scheme val="minor"/>
      </rPr>
      <t xml:space="preserve">Catatan Evaluasi Tim Auditor </t>
    </r>
    <r>
      <rPr>
        <sz val="11"/>
        <color rgb="FF000000"/>
        <rFont val="Calibri"/>
        <family val="2"/>
        <scheme val="minor"/>
      </rPr>
      <t xml:space="preserve">
telah melampirkan Media pelaporan telah terintegrasi melalui WBS ( SS WBS )
Jawaban ; A</t>
    </r>
  </si>
  <si>
    <t>SOP Mikro masing - masing unit Eselon I terkait penanganan pengaduan masyarakat</t>
  </si>
  <si>
    <t>Terlampir SOP Mikro penanganan pengadauan masyarakat
- SOP Pelaksanaan Sistem Pengawasan
- SOP Pelaksanaan Portal Nasional Perlindungan Konsumen
- PP-7.9P (Prosedur Pelaksanaan Penanganan Pengaduan)
- SMM-SOP.02.06 (PKTN.03) Penanganan Pengaduan Pelayanan NPB, LPK dan TPP SIR
- MOT.08.02.CFM.01.SOP.01.IK.01 (PKTN.1) Pelayanan Informasi publik
- Prosedur Mutu Penanganan Keluhan Pelanggan Direktorat Metrologi UPTP IV
Link
https://drive.google.com/drive/folders/1RRNKhw_0_byCoe9IggwvWQJgxt-kSI-j</t>
  </si>
  <si>
    <t>Catatan Evaluasi Tim Auditor
Terlampir SOP Mikro penanganan pengadauan masyarakat
- SOP Pelaksanaan Sistem Pengawasan
- SOP Pelaksanaan Portal Nasional Perlindungan Konsumen
- PP-7.9P (Prosedur Pelaksanaan Penanganan Pengaduan)
- SMM-SOP.02.06 (PKTN.03) Penanganan Pengaduan Pelayanan NPB, LPK dan TPP SIR
- MOT.08.02.CFM.01.SOP.01.IK.01 (PKTN.1) Pelayanan Informasi publik
- Prosedur Mutu Penanganan Keluhan Pelanggan Direktorat Metrologi UPTP IV
 Jawaban ;A
Link : https://drive.google.com/drive/folders/1QsnTpHTQ_3txPwZuj50UChva-WBHQHUP?usp=sharing</t>
  </si>
  <si>
    <r>
      <rPr>
        <b/>
        <sz val="11"/>
        <color rgb="FF000000"/>
        <rFont val="Calibri"/>
        <family val="2"/>
        <scheme val="minor"/>
      </rPr>
      <t>Catatan Evaluasi Tim Auditor</t>
    </r>
    <r>
      <rPr>
        <sz val="11"/>
        <color rgb="FF000000"/>
        <rFont val="Calibri"/>
        <family val="2"/>
        <scheme val="minor"/>
      </rPr>
      <t xml:space="preserve">
Terlampir SOP Mikro penanganan pengadauan masyarakat
- SOP Pelaksanaan Sistem Pengawasan
- SOP Pelaksanaan Portal Nasional Perlindungan Konsumen
- PP-7.9P (Prosedur Pelaksanaan Penanganan Pengaduan)
- SMM-SOP.02.06 (PKTN.03) Penanganan Pengaduan Pelayanan NPB, LPK dan TPP SIR
- MOT.08.02.CFM.01.SOP.01.IK.01 (PKTN.1) Pelayanan Informasi publik
- Prosedur Mutu Penanganan Keluhan Pelanggan Direktorat Metrologi UPTP IV
 Jawaban ;A</t>
    </r>
  </si>
  <si>
    <r>
      <t xml:space="preserve">Sertifikat ISO 37001:2016 / Laporan Pelaksanaan </t>
    </r>
    <r>
      <rPr>
        <i/>
        <sz val="11"/>
        <rFont val="Calibri"/>
        <family val="2"/>
      </rPr>
      <t>Awareness</t>
    </r>
  </si>
  <si>
    <r>
      <t xml:space="preserve">SMAP sudah diterapkan di Ditjen PKTN, telah melampirkan :
- ND No.623/PKTN.3.6/ND/08/2023 tgl 28 Agustus 2023 Laporan Pelaksanaan Resertifikasi 37001
- Notulensi tinjauan dewan pengarah ( Ringkasan Hasil Tinjauan Dewan Pengarah Sistem Manajemen Anti Penyuapan BSML II tanggal 21 Juni 2023
- Ringkasan Hasil Tinjauan Manajemen Puncak  tgl 16 Okt 2023
</t>
    </r>
    <r>
      <rPr>
        <sz val="11"/>
        <color rgb="FFFF0000"/>
        <rFont val="Calibri (Body)"/>
      </rPr>
      <t>agar update tahun 2024</t>
    </r>
    <r>
      <rPr>
        <sz val="11"/>
        <color rgb="FF000000"/>
        <rFont val="Calibri"/>
        <family val="2"/>
        <scheme val="minor"/>
      </rPr>
      <t xml:space="preserve">
Link
https://drive.google.com/drive/folders/1fmTDlj6wzDABAM81pUpaqec_cdnRf7e5
</t>
    </r>
  </si>
  <si>
    <t xml:space="preserve">Catatan Evaluasi Tim Auditor
SMAP sudah diterapkan di Ditjen PKTN, telah melampirkan :
- ND No.623/PKTN.3.6/ND/08/2023 tgl 28 Agustus 2023 Laporan Pelaksanaan Resertifikasi 37001
- Notulensi tinjauan dewan pengarah ( Ringkasan Hasil Tinjauan Dewan Pengarah Sistem Manajemen Anti Penyuapan BSML II tanggal 21 Juni 2023
- Ringkasan Hasil Tinjauan Manajemen Puncak  tgl 16 Okt 2023
Tahun 2024 
1. Internal ( SS Distandalitu, SMAP Balai , SS Gratifikasi Tidak Wajib Lapor, SS Gratifikasi Wajib Lapor
2. Eksternal ( Sosialisasi SMAP Distandalitu )
telah menerapkan dan mendapatkan sertifikat  ISO 37001 BSI expiry date 2026-10-25
Jawaban : A
Link : https://drive.google.com/drive/folders/1fmTDlj6wzDABAM81pUpaqec_cdnRf7e5?usp=sharing
</t>
  </si>
  <si>
    <r>
      <rPr>
        <b/>
        <sz val="11"/>
        <color rgb="FF000000"/>
        <rFont val="Calibri"/>
        <family val="2"/>
        <scheme val="minor"/>
      </rPr>
      <t>Catatan Evaluasi Tim Auditor</t>
    </r>
    <r>
      <rPr>
        <sz val="11"/>
        <color rgb="FF000000"/>
        <rFont val="Calibri"/>
        <family val="2"/>
        <scheme val="minor"/>
      </rPr>
      <t xml:space="preserve">
1. Internal ( SS Distandalitu, SMAP Balai , SS Gratifikasi Tidak Wajib Lapor, SS Gratifikasi Wajib Lapor
2. Eksternal ( Sosialisasi SMAP Distandalitu )
telah menerapkan dan mendapatkan sertifikat  ISO 37001 BSI expiry date 2026-10-25</t>
    </r>
  </si>
  <si>
    <t>Nota Dinas / Notulen Rapat / SOP Terbaru</t>
  </si>
  <si>
    <r>
      <t xml:space="preserve">SOP Penanganann Pengaduan masyarakat di unit Eselon I dievaluasi secara berkala
pada Unit ;
1. Standalitu : 
- ND No. 457/PKTN.3.6/ND/07/2023 tgl 5 Juli 2023 Lap.Rapat 2 blnan Tim Sistem Manajemen MUtu (SMM) dan Tim Sistem Manajemen Anti Penyuapan (SMAP)
- ND No. 315/PKTN.3.6/ND/05/2023 tgl 8 Mei 2023 Lap Rapat Blnan TIm SMM dan Tim SMAP
- ND No. 181/PKTN.3.6/ND/03/2023 tgl 10 Maret Lap Rapat Blnan Tim SMM dan Tim SMAP
- SMM-SOP.05.04 (PKTN.03) tgl 3 Jan 2023 Penanganan Saran dan Pengaduan Layanan Kalibrasi
- SMM-SOP.07.09 (PKTN.03) tgl 3 Feb 2023 Penanganan Pengaduan Pelayanan Tata Usaha
- SMM-SOP.02.06 (PKTN.03) tgl 30 Des 2022 Penanganan Pengaduan Pelayanan NPB, LPK dan TPP SIR
2. Metrologi
- Lap Monitoring &amp; Evaluasi Pelayanan Konsultasi &amp; Penanganan Keluhan Pelanggan Jan -Maret 2023
- Lap Tinjauan Manajemen UPTP IV Tahun 2022
- Prosedur Mutu Penanganan Keluhan Pelanggan Direktorat Metrologi UPTP IV
- Usulan Perubahan Informasi terdokumentasi tanggal 30 Juni 2022
</t>
    </r>
    <r>
      <rPr>
        <sz val="11"/>
        <color rgb="FFFF0000"/>
        <rFont val="Calibri (Body)"/>
      </rPr>
      <t>namun belum update dokumen yang dilampirkan tahun 2022 dan Tahun 2023 agar melampirkan tahun 2024</t>
    </r>
    <r>
      <rPr>
        <sz val="11"/>
        <color rgb="FF000000"/>
        <rFont val="Calibri"/>
        <family val="2"/>
        <scheme val="minor"/>
      </rPr>
      <t xml:space="preserve">
Link 
https://drive.google.com/drive/folders/1RW-mFHIy1rHJEpzn1VavhixcrnII8jBt</t>
    </r>
  </si>
  <si>
    <r>
      <t xml:space="preserve">
</t>
    </r>
    <r>
      <rPr>
        <b/>
        <sz val="11"/>
        <color rgb="FF000000"/>
        <rFont val="Calibri"/>
        <family val="2"/>
        <scheme val="minor"/>
      </rPr>
      <t>Catatan Evaluasi Tim Auditor</t>
    </r>
    <r>
      <rPr>
        <sz val="11"/>
        <color rgb="FF000000"/>
        <rFont val="Calibri"/>
        <family val="2"/>
        <scheme val="minor"/>
      </rPr>
      <t xml:space="preserve">
SOP Penanganann Pengaduan masyarakat di unit Eselon I dievaluasi secara berkala
pada Unit ;
1. Standalitu : 
- ND No. 457/PKTN.3.6/ND/07/2023 tgl 5 Juli 2023 Lap.Rapat 2 blnan Tim Sistem Manajemen MUtu (SMM) dan Tim Sistem Manajemen Anti Penyuapan (SMAP)
- ND No. 315/PKTN.3.6/ND/05/2023 tgl 8 Mei 2023 Lap Rapat Blnan TIm SMM dan Tim SMAP
- ND No. 181/PKTN.3.6/ND/03/2023 tgl 10 Maret Lap Rapat Blnan Tim SMM dan Tim SMAP
- SMM-SOP.05.04 (PKTN.03) tgl 3 Jan 2023 Penanganan Saran dan Pengaduan Layanan Kalibrasi
- SMM-SOP.07.09 (PKTN.03) tgl 3 Feb 2023 Penanganan Pengaduan Pelayanan Tata Usaha
- SMM-SOP.02.06 (PKTN.03) tgl 30 Des 2022 Penanganan Pengaduan Pelayanan NPB, LPK dan TPP SIR
- Tahun 2024 ( Evaluasi Pengaduan =&gt; namun data yang dimasukkan data Tahun 2023 )
2. Metrologi
- Lap Monitoring &amp; Evaluasi Pelayanan Konsultasi &amp; Penanganan Keluhan Pelanggan Jan -Maret 2023
- Lap Tinjauan Manajemen UPTP IV Tahun 2022
- Prosedur Mutu Penanganan Keluhan Pelanggan Direktorat Metrologi UPTP IV
- Usulan Perubahan Informasi terdokumentasi tanggal 30 Juni 2022
</t>
    </r>
    <r>
      <rPr>
        <sz val="11"/>
        <color rgb="FFFF0000"/>
        <rFont val="Calibri (Body)"/>
      </rPr>
      <t>namun belum update dokumen yang dilampirkan tahun 2022 dan Tahun 2023 agar melampirkan tahun 2024
agar dievaluasi SOP yang berjalan atau revisi SOP penanganan pengaduannya, kalau tidak ada revisi ada penyampaian nodin terkait sop tsb masih berlaku dan relevan</t>
    </r>
    <r>
      <rPr>
        <sz val="11"/>
        <color rgb="FF000000"/>
        <rFont val="Calibri"/>
        <family val="2"/>
        <scheme val="minor"/>
      </rPr>
      <t xml:space="preserve">
Jawaban :  YA
Link 
https://drive.google.com/drive/folders/1RW-mFHIy1rHJEpzn1VavhixcrnII8jBt</t>
    </r>
  </si>
  <si>
    <t>Catatan Evaluasi Tim Auditor
Terlampir SOP Mikro penanganan pengadauan masyarakat
- SOP Pelaksanaan Sistem Pengawasan
- SOP Pelaksanaan Portal Nasional Perlindungan Konsumen
- PP-7.9P (Prosedur Pelaksanaan Penanganan Pengaduan)
- SMM-SOP.02.06 (PKTN.</t>
  </si>
  <si>
    <r>
      <t xml:space="preserve">SOP Penanganann Pengaduan masyarakat di unit Eselon I dievaluasi secara berkala
pada Unit ;
1. Standalitu : 
- ND No. 457/PKTN.3.6/ND/07/2023 tgl 5 Juli 2023 Lap.Rapat 2 blnan Tim Sistem Manajemen MUtu (SMM) dan Tim Sistem Manajemen Anti Penyuapan (SMAP)
- ND No. 315/PKTN.3.6/ND/05/2023 tgl 8 Mei 2023 Lap Rapat Blnan TIm SMM dan Tim SMAP
- ND No. 181/PKTN.3.6/ND/03/2023 tgl 10 Maret Lap Rapat Blnan Tim SMM dan Tim SMAP
- SMM-SOP.05.04 (PKTN.03) tgl 3 Jan 2023 Penanganan Saran dan Pengaduan Layanan Kalibrasi
- SMM-SOP.07.09 (PKTN.03) tgl 3 Feb 2023 Penanganan Pengaduan Pelayanan Tata Usaha
- SMM-SOP.02.06 (PKTN.03) tgl 30 Des 2022 Penanganan Pengaduan Pelayanan NPB, LPK dan TPP SIR
- Tahun 2024 ( Evaluasi Pengaduan =&gt; namun data yang dimasukkan data Tahun 2023 )
2. Metrologi
- Lap Monitoring &amp; Evaluasi Pelayanan Konsultasi &amp; Penanganan Keluhan Pelanggan Jan -Maret 2023
- Lap Tinjauan Manajemen UPTP IV Tahun 2022
- Prosedur Mutu Penanganan Keluhan Pelanggan Direktorat Metrologi UPTP IV
- Usulan Perubahan Informasi terdokumentasi tanggal 30 Juni 2022
</t>
    </r>
    <r>
      <rPr>
        <sz val="11"/>
        <color rgb="FFFF0000"/>
        <rFont val="Calibri (Body)"/>
      </rPr>
      <t>namun belum update dokumen yang dilampirkan tahun 2022 dan Tahun 2023 agar melampirkan tahun 2024</t>
    </r>
    <r>
      <rPr>
        <sz val="11"/>
        <color rgb="FF000000"/>
        <rFont val="Calibri"/>
        <family val="2"/>
        <scheme val="minor"/>
      </rPr>
      <t xml:space="preserve">
Link 
https://drive.google.com/drive/folders/1RW-mFHIy1rHJEpzn1VavhixcrnII8jBt</t>
    </r>
  </si>
  <si>
    <r>
      <rPr>
        <b/>
        <sz val="11"/>
        <color rgb="FF000000"/>
        <rFont val="Calibri"/>
        <family val="2"/>
        <scheme val="minor"/>
      </rPr>
      <t xml:space="preserve">Catatan Evaluasi Tim Auditor </t>
    </r>
    <r>
      <rPr>
        <sz val="11"/>
        <color rgb="FF000000"/>
        <rFont val="Calibri"/>
        <family val="2"/>
        <scheme val="minor"/>
      </rPr>
      <t xml:space="preserve">
Ditjen PKTN telah melampirkan :
- Sertifikat ISO 37001 BSI expiry date 2026-10-25
- Ringkasan Hasil Tinjauan Manajemen Puncak Sistem Manajemen Anti Penyuapan Tgl 16 Oktober 2023
- Notulensi tinjauan dewan pengarah Sistem Manajemen Anti Penyuapan BSML Regional II
- ND No. 623/PKTN.3.6?ND/08/2023 tgl 28 Agustus 2023 perihal Laporan pelaksanaan Re-Sertifikasi ISO 37000:2016
Tahun 2024 
- Laporan Kuis SMAP 1 tgl 4 Mei 2023
- Laporan Kuis SMAP 2 tgl 21 Agustus 2023
- Eksternal ( SS Foto kegiatan Sosialisasi SMAP Standalitu)
- Internal ( SS Foto Kegiatan Sosialisasi , laporan Kuis SMAO 1 Tgl 4 Mei 2023, Soal Kuis)
namun data dukung  yang dilampirkan masih tahun 2023
Jawaban : Ya
Link : https://drive.google.com/drive/folders/1RW-mFHIy1rHJEpzn1VavhixcrnII8jBt?usp=sharing</t>
    </r>
  </si>
  <si>
    <t xml:space="preserve">Jika tidak ada pengaduan diberi nilai "A".
Sumber Data : Wawancara, kotak aduan UPTP </t>
  </si>
  <si>
    <r>
      <t xml:space="preserve">Pengaduan masyarakat ditindaklanjuti seluruhnya dan telah direkapitulasi, telah dilampirkan :
1. Metrologi
- Rekap data konsutasi dan pengaduan TW I tahun 2022
- Laporan Monitoring &amp; Evaluasi Layanan Konsultasi &amp; Penanganan Keluhan Pelanggan Januari, Februari,Maret 2023
- Rekapitulasi TL keluhan Pelanggan Periode Januari - Desember 2023
- Rekapitualsi TL Keluhan Pelanggan Periode Januari - Maret 2022
2. Standalitu
- Pencapaian sasaran mutu Di Standalitu tgl 1 Maret 2022
- Rekapitulasi Pengaduan dan Tindaklanjutnya tahun 2022
- SMM-SOP.02.06 (PKTN.03) Penanganan Pengaduan Pelayanan NPB, LPK dan TPP SIR 
</t>
    </r>
    <r>
      <rPr>
        <sz val="11"/>
        <color rgb="FFFF0000"/>
        <rFont val="Calibri (Body)"/>
      </rPr>
      <t xml:space="preserve">agar dilampirkan tambahan pengaduan masyarakat terupdate tahun 2024 sampai semester I </t>
    </r>
    <r>
      <rPr>
        <sz val="11"/>
        <color rgb="FF000000"/>
        <rFont val="Calibri"/>
        <family val="2"/>
        <scheme val="minor"/>
      </rPr>
      <t xml:space="preserve">
Link
https://drive.google.com/drive/folders/1RWEZa2kHVDYpgeqUGYjUY53j8AVipD68</t>
    </r>
  </si>
  <si>
    <r>
      <t xml:space="preserve">Pengaduan masyarakat ditindaklanjuti seluruhnya dan telah direkapitulasi, telah dilampirkan :
1. Metrologi
- Rekap data konsutasi dan pengaduan TW I tahun 2022
- Laporan Monitoring &amp; Evaluasi Layanan Konsultasi &amp; Penanganan Keluhan Pelanggan Januari, Februari,Maret 2023
- Rekapitulasi TL keluhan Pelanggan Periode Januari - Desember 2023
- Rekapitualsi TL Keluhan Pelanggan Periode Januari - Maret 2022
2. Standalitu
- Pencapaian sasaran mutu Di Standalitu tgl 1 Maret 2022
- Rekapitulasi Pengaduan dan Tindaklanjutnya tahun 2022
- SMM-SOP.02.06 (PKTN.03) Penanganan Pengaduan Pelayanan NPB, LPK dan TPP SIR 
</t>
    </r>
    <r>
      <rPr>
        <sz val="11"/>
        <color rgb="FFFF0000"/>
        <rFont val="Calibri (Body)"/>
      </rPr>
      <t xml:space="preserve">agar dilampirkan tambahan pengaduan masyarakat terupdate tahun 2024 sampai semester I </t>
    </r>
    <r>
      <rPr>
        <sz val="11"/>
        <color rgb="FF000000"/>
        <rFont val="Calibri"/>
        <family val="2"/>
        <scheme val="minor"/>
      </rPr>
      <t xml:space="preserve">
Jawaban : B
Link
https://drive.google.com/drive/folders/1RWEZa2kHVDYpgeqUGYjUY53j8AVipD68</t>
    </r>
  </si>
  <si>
    <t>survei kepuasan eksternal yang dilaksanakan oleh masing-masing Unit Eselon I</t>
  </si>
  <si>
    <t xml:space="preserve">Belum ada dokumen yang dilampirkan ( Survei Kepuasan Eksternal yang dilaksanakan oleh masing-masing unit eselon I) bisa dilihat dari hasil ZI yang dilakukan di PKTN Tahun 2024
- surat dinas penyampaian survei
- data responden
- hasil survei
</t>
  </si>
  <si>
    <t xml:space="preserve">Catatan Evaluasi Tim Auditor
1. Tahun 2024
'- SS Indeks Kepuasan Pelanggan Terhadap BSML tw I Tahun 2024
- Laporan Survei Layanan Verifikasi TW II 2024
- Laporan gabungan SKM UPTP IV 2024 ( Tw I Tahun 2023
- Indeks Kepuasan Masyarakat BSML IV TW II Tahun 2024 ( April - Juni )
- Indeks Kepuasan Masyarakat BSML IV TW I Tahun 2024 (Jan- Maret)
- Indeks Kepuasan Masyarakat BSML IV TW II Tahun 2024
- SS Indeks Kepuasan Pelanggan periode april - Juni 2024 (TW II) BSML I
2. Tahun 2023
- Surat Masuk Itjen Permintaan Data SPI ND N0.PW.07/525/IJ-DAG.1.ND/05/2023 tgl 8 Mei 2023
- Penyampaian Matriks Tindak Lanjut SPI Tahun 2022 ND. PW.07/353/PKTN.1/ND/06/2023 tgl 20 Juni 2023
- Penyampaian Data Responden SPI tahun 2023 ND No. PW.07/269/PKTN.1/05/2023 tgl 12 Mei 2023
3. Jawaban Ditjen PKTN Survey WTA 20233 (Skor akhir Survei Kepuasan Pelayana dan Integritas Layana  Publik Ditjen PKTN)
4. Evaluasi WTA laporan Tahun 2021
- 
</t>
  </si>
  <si>
    <t>Terlampir data hasil Survey Kepuasan Masyarakat yang telah dilaskanakan Ditjen PKTN
Catatan evaluasi Auditor : Data dukung sudah ada berupa  Indeks Kepuasan masyarakat Pelanggan BSML Regional I  Triwulan  1  tahun 2024 dan  gabung Laporan Indek Kepuasan  Masyarakat di lingkungan PKTN Nilai 100</t>
  </si>
  <si>
    <r>
      <rPr>
        <b/>
        <sz val="11"/>
        <color rgb="FF000000"/>
        <rFont val="Calibri"/>
        <family val="2"/>
        <scheme val="minor"/>
      </rPr>
      <t xml:space="preserve">Catatan Evaluasi Tim Auditor
</t>
    </r>
    <r>
      <rPr>
        <sz val="11"/>
        <color rgb="FF000000"/>
        <rFont val="Calibri"/>
        <family val="2"/>
        <scheme val="minor"/>
      </rPr>
      <t>Ditjen PKTN Telah melakukan Survei Kepuasan Eksternal 
- Indeks Kepuasan Pelanggan BSML Regional I TW I Tahun 2024 Nilai IKP 94,,44% Respoden 39 orang
- Indeks Kepuasan Pelanggan BSML Regional I TW II Tahun 2024 Nilai 99,79% Respoden 13 orang
- Indeks Kepuasan Masyarakat BSML III TW II Tahun 2024 Nilai 90,40 Jumlah Respoden 33 orang
- Laporan Survei Kepuasan Pelanggan Layanan Verifikasi TW II/2024 BSML II
- Laporan Pelaksanaan Survei Kepuasan Masyarakat (SKM) UPTP IV Tahun 2024
Jawaban : 100
Link : https://drive.google.com/drive/folders/1V6DGxukcgBjPIrY_bMJDm50HB8rtYrpq?usp=sharing</t>
    </r>
  </si>
  <si>
    <t xml:space="preserve">Seluruh pegawai telah menyampaikan PHKPN (sebelum tanggal 21 Maret), data yang dilampirkan sbb :
- Tahun 2023 ==&gt; tiap unit di Ditjen PKTN ,LHKPN Ditjen - Validasi Wajib Lapor LHKON Periode 2022,Pemintaan data pelaporan LHKPN 2023, ND.No. PW.07/94/IJ-DAG/ND/03/2024 tgl 28 Maret 2024 perihal Kepatuhan Penyampaian LHKPN di lingkungan Kemendag
- Tahun 2024 ==&gt; Bukti Lapor SPT - LHKAN, bukti e-filling a.n Nuruk Fadhlina, Data LHKAN 2023 pegawai Ditjen PKTN Bulan Maret 2024, update rekap yang sudah upload/lapor SPT Pegawai di lingkungan Ditjen PKTN pertanggal 19 April 2024
Link
https://drive.google.com/drive/folders/1I6QZK3uIF86QeLYML_Od63rFA86q3vH7
</t>
  </si>
  <si>
    <t xml:space="preserve">Seluruh pegawai telah menyampaikan PHKPN (sebelum tanggal 21 Maret), data yang dilampirkan sbb :
- Tahun 2023 ==&gt; tiap unit di Ditjen PKTN ,LHKPN Ditjen - Validasi Wajib Lapor LHKPN Periode 2022,Pemintaan data pelaporan LHKPN 2023, ND.No. PW.07/94/IJ-DAG/ND/03/2024 tgl 28 Maret 2024 perihal Kepatuhan Penyampaian LHKPN di lingkungan Kemendag
- Tahun 2024 ==&gt; Bukti Lapor SPT - LHKAN, bukti e-filling a.n Nuruk Fadhlina, Data LHKAN 2023 pegawai Ditjen PKTN Bulan Maret 2024, update rekap yang sudah upload/lapor SPT Pegawai di lingkungan Ditjen PKTN pertanggal 19 April 2024
Link
https://drive.google.com/drive/folders/1I6QZK3uIF86QeLYML_Od63rFA86q3vH7
</t>
  </si>
  <si>
    <r>
      <t xml:space="preserve">Seluruh pegawai telah menyampaikan LHKPN, </t>
    </r>
    <r>
      <rPr>
        <sz val="11"/>
        <color rgb="FFFF0000"/>
        <rFont val="Calibri (Body)"/>
      </rPr>
      <t xml:space="preserve">namun belum ada data yang dilampirkan, agar melampirkan rekapnya beserta Nodin yang disampaikan Itjen
</t>
    </r>
    <r>
      <rPr>
        <sz val="11"/>
        <color rgb="FF000000"/>
        <rFont val="Calibri"/>
        <family val="2"/>
        <scheme val="minor"/>
      </rPr>
      <t xml:space="preserve">
Link
https://drive.google.com/drive/folders/1SicndG1UzJBaBGEj07mO5_reS9Iy9fvI</t>
    </r>
  </si>
  <si>
    <t>Catatan Evaluasi Tim Auditor
Seluruh pegawai Ditjen PKTN telah menyampaikan LHKPN sebelum Akhir Maret Tahun Berjalan (Tahun 2024)</t>
  </si>
  <si>
    <r>
      <rPr>
        <b/>
        <sz val="11"/>
        <color rgb="FF000000"/>
        <rFont val="Calibri"/>
        <family val="2"/>
        <scheme val="minor"/>
      </rPr>
      <t>Catatan Penilaian Tim Auditor</t>
    </r>
    <r>
      <rPr>
        <sz val="11"/>
        <color rgb="FF000000"/>
        <rFont val="Calibri"/>
        <family val="2"/>
        <scheme val="minor"/>
      </rPr>
      <t xml:space="preserve">
'- telah melampirkan Media Promosi Anti Korupsi (Banner, Medsos, Poster, Stiker, Website, Leaflet) dan  sudah tersebar di seluruh unit kerja Ditjen PKTN
- Bukti Foto Sebaran Media Promosi Anti Korupsi (Ditjen PKTN)
</t>
    </r>
    <r>
      <rPr>
        <b/>
        <sz val="11"/>
        <color rgb="FF000000"/>
        <rFont val="Calibri"/>
        <family val="2"/>
        <scheme val="minor"/>
      </rPr>
      <t>Jawaban : A
Link : https://drive.google.com/drive/folders/1MCAtclGkUURMMRw8o69v_lHXLlgJHLVU?usp=sharing</t>
    </r>
  </si>
  <si>
    <r>
      <rPr>
        <b/>
        <sz val="11"/>
        <color rgb="FF000000"/>
        <rFont val="Calibri"/>
        <family val="2"/>
        <scheme val="minor"/>
      </rPr>
      <t>Catatan Penilaian Tim Auditor :</t>
    </r>
    <r>
      <rPr>
        <sz val="11"/>
        <color rgb="FF000000"/>
        <rFont val="Calibri"/>
        <family val="2"/>
        <scheme val="minor"/>
      </rPr>
      <t xml:space="preserve">
Ditjen PKTN telah melibatkan Pimpinan Unit Eselon I dalam Kampanya Anti Korupsi dengan melampirkan dokumen Berupa SK Pembentukan UPG dari Tahun 2021 – Tahun 2024  sbb :
- Tahun 2021 ; SK No, 110 Tahun 2021 Pembentukan Unit Pengendali Gratifikasi
- Tahun 2022 : SK No.107 Tahun 2022 PembentukanUnit Pengendali Gratifikasi 
- Tahun 2023 : SK No. 75 Tahun 2023 UPG Ditjen PKTN 
- Tahun 2024 :  UPG tahun 2024 belum terbentuk...  
</t>
    </r>
    <r>
      <rPr>
        <sz val="11"/>
        <color rgb="FFFF0000"/>
        <rFont val="Calibri (Body)"/>
      </rPr>
      <t>namun belum ada belum ada Bukti dukung terkait foto kegiatan/surat edaran/ undangan terkait keterlibatan pimpinan</t>
    </r>
    <r>
      <rPr>
        <sz val="11"/>
        <color rgb="FF000000"/>
        <rFont val="Calibri"/>
        <family val="2"/>
        <scheme val="minor"/>
      </rPr>
      <t xml:space="preserve">
Catatan Unit:
SK UPG Tahun 2023 tidak memiliki batas waktu masa berlaku sehingga baru akan diperbaharui apabila ada permintaan atau usulan dari Satker
</t>
    </r>
    <r>
      <rPr>
        <b/>
        <sz val="11"/>
        <color rgb="FF000000"/>
        <rFont val="Calibri"/>
        <family val="2"/>
        <scheme val="minor"/>
      </rPr>
      <t>Jawaban : YA
Link : https://drive.google.com/drive/folders/1MC_qSXNlbONnuLUojxDS2Kr1kFXtTxfH?usp=sharing</t>
    </r>
  </si>
  <si>
    <r>
      <rPr>
        <b/>
        <sz val="11"/>
        <color rgb="FF000000"/>
        <rFont val="Calibri"/>
        <family val="2"/>
        <scheme val="minor"/>
      </rPr>
      <t>Catatan Evaluasi Tim Auditor</t>
    </r>
    <r>
      <rPr>
        <sz val="11"/>
        <color rgb="FF000000"/>
        <rFont val="Calibri"/>
        <family val="2"/>
        <scheme val="minor"/>
      </rPr>
      <t xml:space="preserve"> 
Sudah dibentuk UPG Tingkat Eselon I  dari Tahun 2021 – Tahun 2023  
Penjelasan unit Untuk SK UPG Tahun 2024 yaitu SK UPG Tahun 2023 tidak memiliki batas waktu masa berlaku sehingga baru akan diperbaharui apabila ada permintaan atau usulan dari Satker
Jawaban : Ya
</t>
    </r>
    <r>
      <rPr>
        <b/>
        <sz val="11"/>
        <color rgb="FF000000"/>
        <rFont val="Calibri"/>
        <family val="2"/>
        <scheme val="minor"/>
      </rPr>
      <t>Link : https://drive.google.com/drive/folders/1McA3kVRYd0SP2RGFEGf10qiB-W2bA1mX?usp=sharing</t>
    </r>
  </si>
  <si>
    <r>
      <rPr>
        <b/>
        <sz val="11"/>
        <color rgb="FF000000"/>
        <rFont val="Calibri"/>
        <family val="2"/>
        <scheme val="minor"/>
      </rPr>
      <t>Catatan Evaluasi Tim Auditor</t>
    </r>
    <r>
      <rPr>
        <sz val="11"/>
        <color rgb="FF000000"/>
        <rFont val="Calibri"/>
        <family val="2"/>
        <scheme val="minor"/>
      </rPr>
      <t xml:space="preserve">
Sudah Terdapat SOP Penanganan Gratifikasi 
Ditjen PKTN telah melampirkan :
- SOP Gratifikasi MOT-15.03.CFM.01.SOP.01.IK.01 (PKTN1) Nama SOP ; Pelaporan dan Identifikasi Penerimaan Gratifikasi
- SMAP-SOP.03 (PKTN.03) Nama SOP : Investigasi Penyuapan dan Indikasi Penyuapan 
- SMAP-SOP.02 (PKTN.03) Nama SOP : Penerimaan, Pemberian dan Identifikasi Gratifikasi
Jawaban ; YA
</t>
    </r>
    <r>
      <rPr>
        <b/>
        <sz val="11"/>
        <color rgb="FF000000"/>
        <rFont val="Calibri"/>
        <family val="2"/>
        <scheme val="minor"/>
      </rPr>
      <t>link : https://drive.google.com/drive/folders/1NHN9uDjCA5SWqBLuceYtIc2lGUJ1m4q8?usp=sharing</t>
    </r>
  </si>
  <si>
    <t>Sudah terdapat SOP Penanganan Gratifikasi
Evaluasi Auditor 
Data Dukung Sudah ada Berupa SOP Penanganan Gratifikasi,  https://drive.google.com/drive/folders/1NHN9uDjCA5SWqBLuceYtIc2lGUJ1m4q8?usp=sharing Nilai (YA)</t>
  </si>
  <si>
    <t>Sudah dilakukan kegiatan sosialisasi terkait Gratifikasi</t>
  </si>
  <si>
    <r>
      <rPr>
        <b/>
        <sz val="11"/>
        <color rgb="FF000000"/>
        <rFont val="Calibri"/>
        <family val="2"/>
        <scheme val="minor"/>
      </rPr>
      <t xml:space="preserve">Catatan Evaluasi Tim Auditor </t>
    </r>
    <r>
      <rPr>
        <sz val="11"/>
        <color rgb="FF000000"/>
        <rFont val="Calibri"/>
        <family val="2"/>
        <scheme val="minor"/>
      </rPr>
      <t xml:space="preserve">
Sudah ada pelaporan  Penerimaan Gratifikasi oleh pegawai kepada UPG atau KPK untuk seluruh triwulan ( Tahun 2021 – 2023)  Namun  untuk tahun 2024  belum ada pelaporan penerimaan gratifikasi oleh pegawai kepada UPG atau KPK untuk 3 (tiga) triwulan hanya yang dilampirkan rekapitulasi laporan gratifikasi  tahun 2023 dan 2024 
Jawaban : B
Link : https://drive.google.com/drive/folders/1Pc02Xr14V6Hrl3FkI8Hk8KsudWKyOel5?usp=sharing</t>
    </r>
  </si>
  <si>
    <t>Sudah ada pelaporan Penerimaan Gratifikasi oleh pegawai kepada UPG atau KPK untuk seluruh triwulan
Evaluasi Auditor.. data dukung sudah ada Nilai B</t>
  </si>
  <si>
    <r>
      <rPr>
        <b/>
        <sz val="11"/>
        <color rgb="FF000000"/>
        <rFont val="Calibri"/>
        <family val="2"/>
        <scheme val="minor"/>
      </rPr>
      <t xml:space="preserve">Catatan Evaluasi Tim Auditor </t>
    </r>
    <r>
      <rPr>
        <sz val="11"/>
        <color rgb="FF000000"/>
        <rFont val="Calibri"/>
        <family val="2"/>
        <scheme val="minor"/>
      </rPr>
      <t xml:space="preserve">
Ditjen PKTN telah membuat Rencana Aksi dan Tindak Lanjut Penanganan Gratifikasi namun belum ada Bukti Tindak Lanjutnya yang terlampir :
1. Tahun 2023 : Rencana Aksi SMAP 2023_KSISM, Rencana Aksi SMAP 2023_BVM, Rencana Aksi SMAP 2023_Muspendar, Rencana Aksi SMAP 2023_KSN, Rencaa Aksi SMAP 2023_SUBBAG TU, Rencana Aksi SMAP 2023_BPMB, Rencana Aksi SMAP 2023_Balai Kalibrasi, Rencana Aksi SMAP2023_Balai Sertifikasi
2. Tahun 2024 : Rencana Aksi PPG 2024 namun hasil progres nya belum ada tindak lanjut yg disertai 
Agar melampirkan bukti tindak lanjutnya dengan berupa hasil surat nodin 
Jawaban : C
https://drive.google.com/drive/folders/1N3L7gEZq_lXL4-O5s3zS7q0pWXRMuHw5?usp=sharing</t>
    </r>
  </si>
  <si>
    <r>
      <rPr>
        <b/>
        <sz val="11"/>
        <color rgb="FF000000"/>
        <rFont val="Calibri"/>
        <family val="2"/>
        <scheme val="minor"/>
      </rPr>
      <t xml:space="preserve">Catatan Evaluasi Tim Auditor
</t>
    </r>
    <r>
      <rPr>
        <sz val="11"/>
        <color rgb="FF000000"/>
        <rFont val="Calibri"/>
        <family val="2"/>
        <scheme val="minor"/>
      </rPr>
      <t xml:space="preserve">
sudah tersedianya media pelaporan pengaduan masyarakat di Ditjen PKTN
- Banner
- Email
- Kotak 
- Nomor telepon
- Ruang Konsultasi
- Website
- Rekap Media Pelaporan Pengaduan Masyarakat dari Tiap Unit di Ditjen PKTN
Jawaban : A
link : https://drive.google.com/drive/folders/1QsnTpHTQ_3txPwZuj50UChva-WBHQHUP?usp=sharing</t>
    </r>
  </si>
  <si>
    <t>Sudah tersedianya media pelaporan pengaduan masyarakat</t>
  </si>
  <si>
    <r>
      <rPr>
        <b/>
        <sz val="11"/>
        <color rgb="FF000000"/>
        <rFont val="Calibri"/>
        <family val="2"/>
        <scheme val="minor"/>
      </rPr>
      <t xml:space="preserve">Catatan Evaluasi Tim Auditor 
</t>
    </r>
    <r>
      <rPr>
        <sz val="11"/>
        <color rgb="FF000000"/>
        <rFont val="Calibri"/>
        <family val="2"/>
        <scheme val="minor"/>
      </rPr>
      <t xml:space="preserve">
telah melampirkan Media pelaporan telah terintegrasi melalui WBS ( SS WBS )
Jawaban ; A
Link : https://drive.google.com/drive/folders/1Vz4MGTx_ICz0W8IuLqKVEHb5-qznStsK?usp=sharing</t>
    </r>
  </si>
  <si>
    <r>
      <rPr>
        <b/>
        <sz val="11"/>
        <color rgb="FF000000"/>
        <rFont val="Calibri"/>
        <family val="2"/>
        <scheme val="minor"/>
      </rPr>
      <t>Catatan Evaluasi Tim Auditor</t>
    </r>
    <r>
      <rPr>
        <sz val="11"/>
        <color rgb="FF000000"/>
        <rFont val="Calibri"/>
        <family val="2"/>
        <scheme val="minor"/>
      </rPr>
      <t xml:space="preserve">
Terlampir SOP Mikro penanganan pengadauan masyarakat
- SOP Pelaksanaan Sistem Pengawasan
- SOP Pelaksanaan Portal Nasional Perlindungan Konsumen
- PP-7.9P (Prosedur Pelaksanaan Penanganan Pengaduan)
- SMM-SOP.02.06 (PKTN.03) Penanganan Pengaduan Pelayanan NPB, LPK dan TPP SIR
- MOT.08.02.CFM.01.SOP.01.IK.01 (PKTN.1) Pelayanan Informasi publik
- Prosedur Mutu Penanganan Keluhan Pelanggan Direktorat Metrologi UPTP IV
 Jawaban ;A
Link : https://drive.google.com/drive/folders/1QsnTpHTQ_3txPwZuj50UChva-WBHQHUP?usp=sharing</t>
    </r>
  </si>
  <si>
    <r>
      <rPr>
        <b/>
        <sz val="11"/>
        <color rgb="FF000000"/>
        <rFont val="Calibri"/>
        <family val="2"/>
        <scheme val="minor"/>
      </rPr>
      <t>Catatan Evaluasi Tim Auditor</t>
    </r>
    <r>
      <rPr>
        <sz val="11"/>
        <color rgb="FF000000"/>
        <rFont val="Calibri"/>
        <family val="2"/>
        <scheme val="minor"/>
      </rPr>
      <t xml:space="preserve">
SMAP sudah diterapkan di Ditjen PKTN, telah melampirkan :
- ND No.623/PKTN.3.6/ND/08/2023 tgl 28 Agustus 2023 Laporan Pelaksanaan Resertifikasi 37001
- Notulensi tinjauan dewan pengarah ( Ringkasan Hasil Tinjauan Dewan Pengarah Sistem Manajemen Anti Penyuapan BSML II tanggal 21 Juni 2023
- Ringkasan Hasil Tinjauan Manajemen Puncak  tgl 16 Okt 2023
Tahun 2024 
1. Internal ( SS Distandalitu, SMAP Balai , SS Gratifikasi Tidak Wajib Lapor, SS Gratifikasi Wajib Lapor
2. Eksternal ( Sosialisasi SMAP Distandalitu )
telah menerapkan dan mendapatkan sertifikat  ISO 37001 BSI expiry date 2026-10-25
Jawaban : A
Link : https://drive.google.com/drive/folders/1fmTDlj6wzDABAM81pUpaqec_cdnRf7e5?usp=sharing
</t>
    </r>
  </si>
  <si>
    <r>
      <t xml:space="preserve">
</t>
    </r>
    <r>
      <rPr>
        <b/>
        <sz val="11"/>
        <color rgb="FF000000"/>
        <rFont val="Calibri"/>
        <family val="2"/>
        <scheme val="minor"/>
      </rPr>
      <t>Catatan Evaluasi Tim Auditor</t>
    </r>
    <r>
      <rPr>
        <sz val="11"/>
        <color rgb="FF000000"/>
        <rFont val="Calibri"/>
        <family val="2"/>
        <scheme val="minor"/>
      </rPr>
      <t xml:space="preserve">
SOP Penanganann Pengaduan masyarakat di unit Eselon I dievaluasi secara berkala
pada Unit ;
1. Standalitu : 
- ND No. 457/PKTN.3.6/ND/07/2023 tgl 5 Juli 2023 Lap.Rapat 2 blnan Tim Sistem Manajemen MUtu (SMM) dan Tim Sistem Manajemen Anti Penyuapan (SMAP)
- ND No. 315/PKTN.3.6/ND/05/2023 tgl 8 Mei 2023 Lap Rapat Blnan TIm SMM dan Tim SMAP
- ND No. 181/PKTN.3.6/ND/03/2023 tgl 10 Maret Lap Rapat Blnan Tim SMM dan Tim SMAP
- SMM-SOP.05.04 (PKTN.03) tgl 3 Jan 2023 Penanganan Saran dan Pengaduan Layanan Kalibrasi
- SMM-SOP.07.09 (PKTN.03) tgl 3 Feb 2023 Penanganan Pengaduan Pelayanan Tata Usaha
- SMM-SOP.02.06 (PKTN.03) tgl 30 Des 2022 Penanganan Pengaduan Pelayanan NPB, LPK dan TPP SIR
- Tahun 2024 ( Evaluasi Pengaduan =&gt; namun data yang dimasukkan data Tahun 2023 )
2. Metrologi
- Lap Monitoring &amp; Evaluasi Pelayanan Konsultasi &amp; Penanganan Keluhan Pelanggan Jan -Maret 2023
- Lap Tinjauan Manajemen UPTP IV Tahun 2022
- Prosedur Mutu Penanganan Keluhan Pelanggan Direktorat Metrologi UPTP IV
- Usulan Perubahan Informasi terdokumentasi tanggal 30 Juni 2022
</t>
    </r>
    <r>
      <rPr>
        <sz val="11"/>
        <color rgb="FFFF0000"/>
        <rFont val="Calibri (Body)"/>
      </rPr>
      <t>namun belum update dokumen yang dilampirkan tahun 2022 dan Tahun 2023 agar melampirkan tahun 2024
agar dievaluasi SOP yang berjalan atau revisi SOP penanganan pengaduannya, kalau tidak ada revisi ada penyampaian nodin terkait sop tsb masih berlaku dan relevan</t>
    </r>
    <r>
      <rPr>
        <sz val="11"/>
        <color rgb="FF000000"/>
        <rFont val="Calibri"/>
        <family val="2"/>
        <scheme val="minor"/>
      </rPr>
      <t xml:space="preserve">
Link 
https://drive.google.com/drive/folders/1RW-mFHIy1rHJEpzn1VavhixcrnII8jBt</t>
    </r>
  </si>
  <si>
    <r>
      <rPr>
        <b/>
        <sz val="11"/>
        <color rgb="FF000000"/>
        <rFont val="Calibri"/>
        <family val="2"/>
        <scheme val="minor"/>
      </rPr>
      <t>Catatan Evaluasi Tim Auditor</t>
    </r>
    <r>
      <rPr>
        <sz val="11"/>
        <color rgb="FF000000"/>
        <rFont val="Calibri"/>
        <family val="2"/>
        <scheme val="minor"/>
      </rPr>
      <t xml:space="preserve">
Pengaduan masyarakat ditindaklanjuti seluruhnya dan telah direkapitulasi, telah dilampirkan :
1. Metrologi
- Rekap data konsutasi dan pengaduan TW I tahun 2022
- Laporan Monitoring &amp; Evaluasi Layanan Konsultasi &amp; Penanganan Keluhan Pelanggan Januari, Februari,Maret 2023
- Rekapitulasi TL keluhan Pelanggan Periode Januari - Desember 2023
- Rekapitualsi TL Keluhan Pelanggan Periode Januari - Maret 2022
2. Standalitu
- Pencapaian sasaran mutu Di Standalitu tgl 1 Maret 2022
- Rekapitulasi Pengaduan dan Tindaklanjutnya tahun 2022
- SMM-SOP.02.06 (PKTN.03) Penanganan Pengaduan Pelayanan NPB, LPK dan TPP SIR 
</t>
    </r>
    <r>
      <rPr>
        <sz val="11"/>
        <color rgb="FFFF0000"/>
        <rFont val="Calibri (Body)"/>
      </rPr>
      <t xml:space="preserve">agar dilampirkan tambahan pengaduan masyarakat terupdate tahun 2024 sampai semester I </t>
    </r>
    <r>
      <rPr>
        <sz val="11"/>
        <color rgb="FF000000"/>
        <rFont val="Calibri"/>
        <family val="2"/>
        <scheme val="minor"/>
      </rPr>
      <t xml:space="preserve">
Link
https://drive.google.com/drive/folders/1RWEZa2kHVDYpgeqUGYjUY53j8AVipD68</t>
    </r>
  </si>
  <si>
    <r>
      <rPr>
        <b/>
        <sz val="11"/>
        <color rgb="FF000000"/>
        <rFont val="Calibri"/>
        <family val="2"/>
        <scheme val="minor"/>
      </rPr>
      <t xml:space="preserve">Catatan Evaluasi Tim Auditor
</t>
    </r>
    <r>
      <rPr>
        <sz val="11"/>
        <color rgb="FF000000"/>
        <rFont val="Calibri"/>
        <family val="2"/>
        <scheme val="minor"/>
      </rPr>
      <t>Ditjen PKTN Telah melakukan Survei Kepuasan Eksternal 
- Indeks Kepuasan Pelanggan BSML Regional I TW I Tahun 2024 Nilai IKP 94,,44% Respoden 39 orang
- Indeks Kepuasan Pelanggan BSML Regional I TW II Tahun 2024 Nilai 99,79% Respoden 13 orang
- Indeks Kepuasan Masyarakat BSML III TW II Tahun 2024 Nilai 90,40 Jumlah Respoden 33 orang
- Laporan Survei Kepuasan Pelanggan Layanan Verifikasi TW II/2024 BSML II
- Laporan Pelaksanaan Survei Kepuasan Masyarakat (SKM) UPTP IV Tahun 2024
hasil nilai TW II 2024 (99,79% + 90,40% /2 = 144,99%)
Jawaban : 100
Link : https://drive.google.com/drive/folders/1V6DGxukcgBjPIrY_bMJDm50HB8rtYrpq?usp=sharing</t>
    </r>
  </si>
  <si>
    <r>
      <rPr>
        <b/>
        <sz val="11"/>
        <color rgb="FF000000"/>
        <rFont val="Calibri"/>
        <family val="2"/>
        <scheme val="minor"/>
      </rPr>
      <t>Catatan Evaluasi Tim Auditor</t>
    </r>
    <r>
      <rPr>
        <sz val="11"/>
        <color rgb="FF000000"/>
        <rFont val="Calibri"/>
        <family val="2"/>
        <scheme val="minor"/>
      </rPr>
      <t xml:space="preserve">
Seluruh pegawai telah menyampaikan PHKPN (sebelum tanggal 21 Maret), data yang dilampirkan sbb :
- Tahun 2023 ==&gt; tiap unit di Ditjen PKTN ,LHKPN Ditjen - Validasi Wajib Lapor LHKPN Periode 2022,Pemintaan data pelaporan LHKPN 2023, ND.No. PW.07/94/IJ-DAG/ND/03/2024 tgl 28 Maret 2024 perihal Kepatuhan Penyampaian LHKPN di lingkungan Kemendag
- Tahun 2024 ==&gt; Bukti Lapor SPT - LHKAN, bukti e-filling a.n Nuruk Fadhlina, Data LHKAN 2023 pegawai Ditjen PKTN Bulan Maret 2024, update rekap yang sudah upload/lapor SPT Pegawai di lingkungan Ditjen PKTN pertanggal 19 April 2024
Link
https://drive.google.com/drive/folders/1I6QZK3uIF86QeLYML_Od63rFA86q3vH7
</t>
    </r>
  </si>
  <si>
    <r>
      <rPr>
        <b/>
        <sz val="11"/>
        <color rgb="FF000000"/>
        <rFont val="Calibri"/>
        <family val="2"/>
        <scheme val="minor"/>
      </rPr>
      <t>Catatan Evaluasi Tim Auditor</t>
    </r>
    <r>
      <rPr>
        <sz val="11"/>
        <color rgb="FF000000"/>
        <rFont val="Calibri"/>
        <family val="2"/>
        <scheme val="minor"/>
      </rPr>
      <t xml:space="preserve">
Seluruh pegawai Ditjen PKTN telah menyampaikan LHKPN sebelum Akhir Maret Tahun Berjalan (Tahun 2024)</t>
    </r>
  </si>
  <si>
    <t>KOMPONEN DAN METODE PENILAIAN ASPEK INISIATIF ANTI KORUPSI WTA 2026</t>
  </si>
  <si>
    <t xml:space="preserve">a. Sudah ada ada Pelaporan penerimaan Gratifikasi oleh pegawai kepada UPG atau KPK minimal 2 (dua) kali dalam 1 semester
b. Sudah ada ada Pelaporan penerimaan Gratifikasi oleh pegawai kepada UPG atau KPK minimal 1 (satu) kali dalam 1 semester
c. Belum ada Pelaporan penerimaan Gratifikasi oleh pegawai kepada UPG atau KPK
</t>
  </si>
  <si>
    <t xml:space="preserve">a. Seluruh wajib lapor telah menyampaikan LHKASN sebelum akhir Januari tahun berjalan
b. Seluruh wajib lapor telah menyampaikan LHKASN sebelum akhir Februari tahun berjalan 
c. Seluruh wajib lapor telah menyampaikan LHKASN sebelum akhir Maret tahun berjalan
d. Seluruh wajib lapor telah menyampaikan LHKASN sebelum akhir April tahun berjalan
e. Seluruh wajib lapor telah menyampaikan LHKASN setelah akhir April tahun berjalan
</t>
  </si>
  <si>
    <t>UNIT KERJA</t>
  </si>
  <si>
    <t>JAWABAN</t>
  </si>
  <si>
    <t>PENJELASAN DAN LINK DOKUMEN</t>
  </si>
  <si>
    <t>TIM PENILAI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</si>
</sst>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_-* #,##0.00_-;\-* #,##0.00_-;_-* &quot;-&quot;??_-;_-@"/>
    <numFmt numFmtId="166" formatCode="0.0%"/>
  </numFmts>
  <fonts count="23">
    <font>
      <sz val="11"/>
      <color theme="1"/>
      <name val="Calibri"/>
      <family val="2"/>
      <scheme val="minor"/>
    </font>
    <font>
      <sz val="11"/>
      <color rgb="FF000000"/>
      <name val="Calibri"/>
      <family val="2"/>
      <scheme val="minor"/>
    </font>
    <font>
      <sz val="11"/>
      <name val="Calibri"/>
      <family val="2"/>
    </font>
    <font>
      <b/>
      <sz val="17"/>
      <name val="Calibri"/>
      <family val="2"/>
    </font>
    <font>
      <b/>
      <sz val="20"/>
      <name val="Calibri"/>
      <family val="2"/>
    </font>
    <font>
      <sz val="17"/>
      <name val="Calibri"/>
      <family val="2"/>
    </font>
    <font>
      <b/>
      <sz val="14"/>
      <name val="Calibri"/>
      <family val="2"/>
    </font>
    <font>
      <b/>
      <sz val="16"/>
      <name val="Verdana"/>
      <family val="2"/>
    </font>
    <font>
      <i/>
      <sz val="11"/>
      <name val="Calibri"/>
      <family val="2"/>
    </font>
    <font>
      <sz val="11"/>
      <name val="Verdana"/>
      <family val="2"/>
    </font>
    <font>
      <b/>
      <sz val="11"/>
      <name val="Verdana"/>
      <family val="2"/>
    </font>
    <font>
      <b/>
      <sz val="11"/>
      <name val="Calibri"/>
      <family val="2"/>
    </font>
    <font>
      <b/>
      <i/>
      <sz val="11"/>
      <name val="Calibri"/>
      <family val="2"/>
    </font>
    <font>
      <b/>
      <sz val="16"/>
      <color rgb="FF800080"/>
      <name val="Verdana"/>
      <family val="2"/>
    </font>
    <font>
      <sz val="16"/>
      <name val="Calibri"/>
      <family val="2"/>
    </font>
    <font>
      <sz val="11"/>
      <color rgb="FFFF0000"/>
      <name val="Calibri"/>
      <family val="2"/>
    </font>
    <font>
      <sz val="11"/>
      <name val="Calibri"/>
      <family val="2"/>
      <scheme val="minor"/>
    </font>
    <font>
      <sz val="16"/>
      <color rgb="FF333399"/>
      <name val="Calibri"/>
      <family val="2"/>
    </font>
    <font>
      <i/>
      <sz val="16"/>
      <name val="Calibri"/>
      <family val="2"/>
    </font>
    <font>
      <sz val="11"/>
      <color rgb="FFFF0000"/>
      <name val="Calibri (Body)"/>
    </font>
    <font>
      <sz val="11"/>
      <color rgb="FFFF0000"/>
      <name val="Calibri"/>
      <family val="2"/>
      <scheme val="minor"/>
    </font>
    <font>
      <sz val="11"/>
      <name val="Calibri (Body)"/>
    </font>
    <font>
      <b/>
      <sz val="11"/>
      <color rgb="FF000000"/>
      <name val="Calibri"/>
      <family val="2"/>
      <scheme val="minor"/>
    </font>
  </fonts>
  <fills count="28">
    <fill>
      <patternFill patternType="none"/>
    </fill>
    <fill>
      <patternFill patternType="gray125"/>
    </fill>
    <fill>
      <patternFill patternType="solid">
        <fgColor rgb="FFFFFF00"/>
        <bgColor rgb="FFFFFF00"/>
      </patternFill>
    </fill>
    <fill>
      <patternFill patternType="solid">
        <fgColor rgb="FFFFD965"/>
        <bgColor rgb="FFFFD965"/>
      </patternFill>
    </fill>
    <fill>
      <patternFill patternType="solid">
        <fgColor rgb="FFF4B083"/>
        <bgColor rgb="FFF4B083"/>
      </patternFill>
    </fill>
    <fill>
      <patternFill patternType="solid">
        <fgColor rgb="FF9CC2E5"/>
        <bgColor rgb="FF9CC2E5"/>
      </patternFill>
    </fill>
    <fill>
      <patternFill patternType="solid">
        <fgColor rgb="FFE2EFD9"/>
        <bgColor rgb="FFE2EFD9"/>
      </patternFill>
    </fill>
    <fill>
      <patternFill patternType="solid">
        <fgColor rgb="FFA8D08D"/>
        <bgColor rgb="FFA8D08D"/>
      </patternFill>
    </fill>
    <fill>
      <patternFill patternType="solid">
        <fgColor rgb="FFFFE598"/>
        <bgColor rgb="FFFFE598"/>
      </patternFill>
    </fill>
    <fill>
      <patternFill patternType="solid">
        <fgColor rgb="FFADB9CA"/>
        <bgColor rgb="FFADB9CA"/>
      </patternFill>
    </fill>
    <fill>
      <patternFill patternType="solid">
        <fgColor rgb="FFC5E0B3"/>
        <bgColor rgb="FFC5E0B3"/>
      </patternFill>
    </fill>
    <fill>
      <patternFill patternType="solid">
        <fgColor rgb="FFFBE4D5"/>
        <bgColor rgb="FFFBE4D5"/>
      </patternFill>
    </fill>
    <fill>
      <patternFill patternType="solid">
        <fgColor rgb="FF2E75B5"/>
        <bgColor rgb="FF2E75B5"/>
      </patternFill>
    </fill>
    <fill>
      <patternFill patternType="solid">
        <fgColor rgb="FFD8D8D8"/>
        <bgColor rgb="FFD8D8D8"/>
      </patternFill>
    </fill>
    <fill>
      <patternFill patternType="solid">
        <fgColor rgb="FF0099FF"/>
        <bgColor rgb="FF0099FF"/>
      </patternFill>
    </fill>
    <fill>
      <patternFill patternType="solid">
        <fgColor rgb="FFDEEAF6"/>
        <bgColor rgb="FFDEEAF6"/>
      </patternFill>
    </fill>
    <fill>
      <patternFill patternType="solid">
        <fgColor rgb="FF66FF33"/>
        <bgColor rgb="FF66FF33"/>
      </patternFill>
    </fill>
    <fill>
      <patternFill patternType="solid">
        <fgColor rgb="FFFFFF00"/>
        <bgColor indexed="64"/>
      </patternFill>
    </fill>
    <fill>
      <patternFill patternType="solid">
        <fgColor theme="8" tint="0.59999389629810485"/>
        <bgColor rgb="FFC5E0B3"/>
      </patternFill>
    </fill>
    <fill>
      <patternFill patternType="solid">
        <fgColor theme="8" tint="0.59999389629810485"/>
        <bgColor rgb="FFFBE4D5"/>
      </patternFill>
    </fill>
    <fill>
      <patternFill patternType="solid">
        <fgColor theme="5" tint="0.79998168889431442"/>
        <bgColor indexed="64"/>
      </patternFill>
    </fill>
    <fill>
      <patternFill patternType="solid">
        <fgColor theme="5" tint="0.79998168889431442"/>
        <bgColor rgb="FFFBE4D5"/>
      </patternFill>
    </fill>
    <fill>
      <patternFill patternType="solid">
        <fgColor theme="5" tint="0.79998168889431442"/>
        <bgColor rgb="FFD8D8D8"/>
      </patternFill>
    </fill>
    <fill>
      <patternFill patternType="solid">
        <fgColor theme="5" tint="0.79998168889431442"/>
        <bgColor rgb="FF0099FF"/>
      </patternFill>
    </fill>
    <fill>
      <patternFill patternType="solid">
        <fgColor theme="5" tint="0.79998168889431442"/>
        <bgColor rgb="FFFFFF00"/>
      </patternFill>
    </fill>
    <fill>
      <patternFill patternType="solid">
        <fgColor theme="9" tint="0.79998168889431442"/>
        <bgColor indexed="64"/>
      </patternFill>
    </fill>
    <fill>
      <patternFill patternType="solid">
        <fgColor theme="9" tint="0.79998168889431442"/>
        <bgColor rgb="FFFBE4D5"/>
      </patternFill>
    </fill>
    <fill>
      <patternFill patternType="solid">
        <fgColor theme="9" tint="0.79998168889431442"/>
        <bgColor rgb="FFD8D8D8"/>
      </patternFill>
    </fill>
  </fills>
  <borders count="3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ck">
        <color rgb="FF0070C0"/>
      </left>
      <right style="thick">
        <color rgb="FF0070C0"/>
      </right>
      <top style="thick">
        <color rgb="FF0070C0"/>
      </top>
      <bottom style="thick">
        <color rgb="FF0070C0"/>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style="thick">
        <color rgb="FF0070C0"/>
      </left>
      <right/>
      <top style="thick">
        <color rgb="FF0070C0"/>
      </top>
      <bottom style="thick">
        <color rgb="FF0070C0"/>
      </bottom>
      <diagonal/>
    </border>
    <border>
      <left style="thin">
        <color theme="1"/>
      </left>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1" fillId="0" borderId="0"/>
    <xf numFmtId="0" fontId="16" fillId="0" borderId="0"/>
  </cellStyleXfs>
  <cellXfs count="202">
    <xf numFmtId="0" fontId="0" fillId="0" borderId="0" xfId="0"/>
    <xf numFmtId="0" fontId="2" fillId="0" borderId="0" xfId="1" applyFont="1"/>
    <xf numFmtId="0" fontId="2" fillId="0" borderId="0" xfId="1" applyFont="1" applyAlignment="1">
      <alignment vertical="top"/>
    </xf>
    <xf numFmtId="0" fontId="2" fillId="0" borderId="0" xfId="1" applyFont="1" applyAlignment="1">
      <alignment vertical="top" wrapText="1"/>
    </xf>
    <xf numFmtId="0" fontId="2" fillId="0" borderId="0" xfId="1" applyFont="1" applyAlignment="1">
      <alignment horizontal="center" vertical="center" wrapText="1"/>
    </xf>
    <xf numFmtId="0" fontId="2" fillId="0" borderId="0" xfId="1" applyFont="1" applyAlignment="1">
      <alignment horizontal="center" vertical="top"/>
    </xf>
    <xf numFmtId="0" fontId="1" fillId="0" borderId="0" xfId="1"/>
    <xf numFmtId="0" fontId="4" fillId="0" borderId="0" xfId="1" applyFont="1" applyAlignment="1">
      <alignment horizontal="center" vertical="top"/>
    </xf>
    <xf numFmtId="0" fontId="4" fillId="0" borderId="0" xfId="1" applyFont="1" applyAlignment="1">
      <alignment horizontal="center" vertical="center"/>
    </xf>
    <xf numFmtId="0" fontId="5" fillId="0" borderId="0" xfId="1" applyFont="1"/>
    <xf numFmtId="0" fontId="3" fillId="2" borderId="0" xfId="1" applyFont="1" applyFill="1" applyAlignment="1">
      <alignment horizontal="center" vertical="center"/>
    </xf>
    <xf numFmtId="0" fontId="6" fillId="0" borderId="0" xfId="1" applyFont="1" applyAlignment="1">
      <alignment horizontal="left" vertical="center"/>
    </xf>
    <xf numFmtId="0" fontId="3"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center" vertical="center"/>
    </xf>
    <xf numFmtId="0" fontId="8" fillId="0" borderId="0" xfId="1" applyFont="1" applyAlignment="1">
      <alignment vertical="center"/>
    </xf>
    <xf numFmtId="0" fontId="9" fillId="0" borderId="0" xfId="1" applyFont="1" applyAlignment="1">
      <alignment horizontal="center"/>
    </xf>
    <xf numFmtId="0" fontId="7" fillId="10" borderId="2" xfId="1" applyFont="1" applyFill="1" applyBorder="1" applyAlignment="1">
      <alignment horizontal="center" vertical="top"/>
    </xf>
    <xf numFmtId="0" fontId="7" fillId="10" borderId="2" xfId="1" applyFont="1" applyFill="1" applyBorder="1" applyAlignment="1">
      <alignment horizontal="center" vertical="center"/>
    </xf>
    <xf numFmtId="0" fontId="7" fillId="10" borderId="2" xfId="1" applyFont="1" applyFill="1" applyBorder="1" applyAlignment="1">
      <alignment horizontal="center" vertical="top" wrapText="1"/>
    </xf>
    <xf numFmtId="0" fontId="10" fillId="10" borderId="2" xfId="1" applyFont="1" applyFill="1" applyBorder="1" applyAlignment="1">
      <alignment horizontal="center" vertical="top"/>
    </xf>
    <xf numFmtId="0" fontId="11" fillId="11" borderId="2" xfId="1" applyFont="1" applyFill="1" applyBorder="1" applyAlignment="1">
      <alignment horizontal="center" vertical="center"/>
    </xf>
    <xf numFmtId="2" fontId="12" fillId="12" borderId="2" xfId="1" applyNumberFormat="1" applyFont="1" applyFill="1" applyBorder="1" applyAlignment="1">
      <alignment horizontal="center" vertical="center" wrapText="1"/>
    </xf>
    <xf numFmtId="0" fontId="13" fillId="13" borderId="2" xfId="1" applyFont="1" applyFill="1" applyBorder="1" applyAlignment="1">
      <alignment horizontal="center" vertical="center" wrapText="1"/>
    </xf>
    <xf numFmtId="0" fontId="13" fillId="13" borderId="2" xfId="1" applyFont="1" applyFill="1" applyBorder="1" applyAlignment="1">
      <alignment vertical="center" wrapText="1"/>
    </xf>
    <xf numFmtId="9" fontId="13" fillId="13" borderId="2" xfId="1" applyNumberFormat="1" applyFont="1" applyFill="1" applyBorder="1" applyAlignment="1">
      <alignment horizontal="center" vertical="center" wrapText="1"/>
    </xf>
    <xf numFmtId="0" fontId="14" fillId="13" borderId="2" xfId="1" applyFont="1" applyFill="1" applyBorder="1" applyAlignment="1">
      <alignment vertical="center" wrapText="1"/>
    </xf>
    <xf numFmtId="0" fontId="2" fillId="13" borderId="2" xfId="1" applyFont="1" applyFill="1" applyBorder="1" applyAlignment="1">
      <alignment horizontal="center" vertical="center"/>
    </xf>
    <xf numFmtId="0" fontId="2" fillId="14" borderId="2" xfId="1" applyFont="1" applyFill="1" applyBorder="1" applyAlignment="1">
      <alignment horizontal="center" vertical="center"/>
    </xf>
    <xf numFmtId="0" fontId="2" fillId="13" borderId="2" xfId="1" applyFont="1" applyFill="1" applyBorder="1" applyAlignment="1">
      <alignment vertical="center" wrapText="1"/>
    </xf>
    <xf numFmtId="0" fontId="14" fillId="0" borderId="2" xfId="1" applyFont="1" applyBorder="1" applyAlignment="1">
      <alignment horizontal="center" vertical="center"/>
    </xf>
    <xf numFmtId="0" fontId="14" fillId="0" borderId="2" xfId="1" applyFont="1" applyBorder="1" applyAlignment="1">
      <alignment horizontal="left" vertical="center" wrapText="1"/>
    </xf>
    <xf numFmtId="9" fontId="14" fillId="0" borderId="2" xfId="1" applyNumberFormat="1" applyFont="1" applyBorder="1" applyAlignment="1">
      <alignment horizontal="center" vertical="center" wrapText="1"/>
    </xf>
    <xf numFmtId="0" fontId="14" fillId="0" borderId="2" xfId="1" applyFont="1" applyBorder="1" applyAlignment="1">
      <alignment vertical="center" wrapText="1"/>
    </xf>
    <xf numFmtId="0" fontId="15" fillId="0" borderId="2" xfId="1" applyFont="1" applyBorder="1" applyAlignment="1">
      <alignment horizontal="center" vertical="center"/>
    </xf>
    <xf numFmtId="164" fontId="2" fillId="0" borderId="2" xfId="1" applyNumberFormat="1" applyFont="1" applyBorder="1" applyAlignment="1">
      <alignment horizontal="center" vertical="center" wrapText="1"/>
    </xf>
    <xf numFmtId="2" fontId="2" fillId="0" borderId="2" xfId="1" applyNumberFormat="1" applyFont="1" applyBorder="1" applyAlignment="1">
      <alignment horizontal="center" vertical="center" wrapText="1"/>
    </xf>
    <xf numFmtId="0" fontId="2" fillId="0" borderId="2" xfId="1" applyFont="1" applyBorder="1" applyAlignment="1">
      <alignment horizontal="center" vertical="center"/>
    </xf>
    <xf numFmtId="0" fontId="2" fillId="6" borderId="2" xfId="1" applyFont="1" applyFill="1" applyBorder="1" applyAlignment="1">
      <alignment horizontal="center" vertical="center"/>
    </xf>
    <xf numFmtId="164" fontId="16" fillId="0" borderId="3" xfId="1" applyNumberFormat="1" applyFont="1" applyBorder="1" applyAlignment="1" applyProtection="1">
      <alignment horizontal="center" vertical="center" wrapText="1"/>
      <protection locked="0"/>
    </xf>
    <xf numFmtId="164" fontId="2" fillId="0" borderId="2" xfId="2" applyNumberFormat="1" applyFont="1" applyBorder="1" applyAlignment="1">
      <alignment horizontal="center" vertical="center" wrapText="1"/>
    </xf>
    <xf numFmtId="164" fontId="2" fillId="15" borderId="2" xfId="1" applyNumberFormat="1" applyFont="1" applyFill="1" applyBorder="1" applyAlignment="1">
      <alignment horizontal="center" vertical="center" wrapText="1"/>
    </xf>
    <xf numFmtId="0" fontId="2" fillId="0" borderId="2" xfId="1" applyFont="1" applyBorder="1" applyAlignment="1">
      <alignment vertical="center" wrapText="1"/>
    </xf>
    <xf numFmtId="0" fontId="2" fillId="0" borderId="2" xfId="1" applyFont="1" applyBorder="1" applyAlignment="1">
      <alignment vertical="center"/>
    </xf>
    <xf numFmtId="0" fontId="2" fillId="6" borderId="4" xfId="1" applyFont="1" applyFill="1" applyBorder="1" applyAlignment="1">
      <alignment horizontal="center" vertical="center"/>
    </xf>
    <xf numFmtId="0" fontId="2" fillId="13" borderId="2" xfId="1" applyFont="1" applyFill="1" applyBorder="1" applyAlignment="1">
      <alignment vertical="center"/>
    </xf>
    <xf numFmtId="2" fontId="16" fillId="0" borderId="3" xfId="1" applyNumberFormat="1" applyFont="1" applyBorder="1" applyAlignment="1" applyProtection="1">
      <alignment horizontal="center" vertical="center" wrapText="1"/>
      <protection locked="0"/>
    </xf>
    <xf numFmtId="2" fontId="2" fillId="0" borderId="2" xfId="2" applyNumberFormat="1" applyFont="1" applyBorder="1" applyAlignment="1">
      <alignment horizontal="center" vertical="center" wrapText="1"/>
    </xf>
    <xf numFmtId="2" fontId="2" fillId="15" borderId="2" xfId="1" applyNumberFormat="1" applyFont="1" applyFill="1" applyBorder="1" applyAlignment="1">
      <alignment horizontal="center" vertical="center" wrapText="1"/>
    </xf>
    <xf numFmtId="164" fontId="2" fillId="10" borderId="2" xfId="1" applyNumberFormat="1" applyFont="1" applyFill="1" applyBorder="1" applyAlignment="1">
      <alignment horizontal="center" vertical="center" wrapText="1"/>
    </xf>
    <xf numFmtId="0" fontId="15" fillId="13" borderId="2" xfId="1" applyFont="1" applyFill="1" applyBorder="1" applyAlignment="1">
      <alignment horizontal="center" vertical="center"/>
    </xf>
    <xf numFmtId="0" fontId="15" fillId="14" borderId="2" xfId="1" applyFont="1" applyFill="1" applyBorder="1" applyAlignment="1">
      <alignment horizontal="center" vertical="center"/>
    </xf>
    <xf numFmtId="0" fontId="16" fillId="0" borderId="3" xfId="1" applyFont="1" applyBorder="1" applyAlignment="1">
      <alignment horizontal="center" vertical="center"/>
    </xf>
    <xf numFmtId="0" fontId="2" fillId="0" borderId="2" xfId="2" applyFont="1" applyBorder="1" applyAlignment="1">
      <alignment horizontal="center" vertical="center"/>
    </xf>
    <xf numFmtId="0" fontId="2" fillId="2" borderId="2" xfId="1" applyFont="1" applyFill="1" applyBorder="1" applyAlignment="1">
      <alignment horizontal="center" vertical="center"/>
    </xf>
    <xf numFmtId="10" fontId="14" fillId="0" borderId="2" xfId="1" applyNumberFormat="1" applyFont="1" applyBorder="1" applyAlignment="1">
      <alignment horizontal="center" vertical="center" wrapText="1"/>
    </xf>
    <xf numFmtId="165" fontId="15" fillId="13" borderId="2" xfId="1" applyNumberFormat="1" applyFont="1" applyFill="1" applyBorder="1" applyAlignment="1">
      <alignment horizontal="center" vertical="center"/>
    </xf>
    <xf numFmtId="9" fontId="11" fillId="0" borderId="0" xfId="1" applyNumberFormat="1" applyFont="1" applyAlignment="1">
      <alignment horizontal="center" vertical="center" wrapText="1"/>
    </xf>
    <xf numFmtId="165" fontId="11" fillId="0" borderId="0" xfId="1" applyNumberFormat="1" applyFont="1" applyAlignment="1">
      <alignment horizontal="center" vertical="center"/>
    </xf>
    <xf numFmtId="165" fontId="11" fillId="2" borderId="0" xfId="1" applyNumberFormat="1" applyFont="1" applyFill="1" applyAlignment="1">
      <alignment horizontal="center" vertical="center"/>
    </xf>
    <xf numFmtId="3" fontId="2" fillId="2" borderId="0" xfId="1" applyNumberFormat="1" applyFont="1" applyFill="1" applyAlignment="1">
      <alignment horizontal="center" vertical="top"/>
    </xf>
    <xf numFmtId="0" fontId="1" fillId="0" borderId="0" xfId="1" applyAlignment="1">
      <alignment horizontal="center" vertical="center"/>
    </xf>
    <xf numFmtId="166" fontId="14" fillId="0" borderId="2" xfId="1" applyNumberFormat="1" applyFont="1" applyBorder="1" applyAlignment="1">
      <alignment horizontal="center" vertical="center" wrapText="1"/>
    </xf>
    <xf numFmtId="0" fontId="1" fillId="0" borderId="0" xfId="1" applyAlignment="1">
      <alignment horizontal="center"/>
    </xf>
    <xf numFmtId="0" fontId="1" fillId="0" borderId="0" xfId="1" applyAlignment="1">
      <alignment wrapText="1"/>
    </xf>
    <xf numFmtId="0" fontId="1" fillId="0" borderId="0" xfId="1" applyAlignment="1">
      <alignment vertical="top" wrapText="1"/>
    </xf>
    <xf numFmtId="0" fontId="22" fillId="0" borderId="0" xfId="1" applyFont="1"/>
    <xf numFmtId="0" fontId="1" fillId="0" borderId="0" xfId="1" applyAlignment="1">
      <alignment horizontal="center" vertical="top" wrapText="1"/>
    </xf>
    <xf numFmtId="0" fontId="1" fillId="0" borderId="0" xfId="1" quotePrefix="1" applyAlignment="1">
      <alignment vertical="top" wrapText="1"/>
    </xf>
    <xf numFmtId="0" fontId="20" fillId="0" borderId="0" xfId="1" quotePrefix="1" applyFont="1" applyAlignment="1">
      <alignment vertical="top" wrapText="1"/>
    </xf>
    <xf numFmtId="10" fontId="0" fillId="0" borderId="0" xfId="0" applyNumberFormat="1"/>
    <xf numFmtId="0" fontId="1" fillId="0" borderId="0" xfId="1" applyAlignment="1">
      <alignment vertical="center"/>
    </xf>
    <xf numFmtId="0" fontId="15" fillId="13" borderId="10" xfId="1" applyFont="1" applyFill="1" applyBorder="1" applyAlignment="1">
      <alignment horizontal="center" vertical="center"/>
    </xf>
    <xf numFmtId="0" fontId="14" fillId="0" borderId="7" xfId="1" applyFont="1" applyBorder="1" applyAlignment="1">
      <alignment horizontal="center" vertical="center"/>
    </xf>
    <xf numFmtId="0" fontId="3" fillId="0" borderId="0" xfId="1" applyFont="1" applyAlignment="1">
      <alignment horizontal="center" vertical="top"/>
    </xf>
    <xf numFmtId="0" fontId="13" fillId="13" borderId="4" xfId="1" applyFont="1" applyFill="1" applyBorder="1" applyAlignment="1">
      <alignment vertical="center" wrapText="1"/>
    </xf>
    <xf numFmtId="9" fontId="13" fillId="13" borderId="4" xfId="1" applyNumberFormat="1" applyFont="1" applyFill="1" applyBorder="1" applyAlignment="1">
      <alignment horizontal="center" vertical="center" wrapText="1"/>
    </xf>
    <xf numFmtId="0" fontId="2" fillId="13" borderId="9" xfId="1" applyFont="1" applyFill="1" applyBorder="1" applyAlignment="1">
      <alignment horizontal="center" vertical="center"/>
    </xf>
    <xf numFmtId="0" fontId="14" fillId="0" borderId="7" xfId="1" applyFont="1" applyBorder="1" applyAlignment="1">
      <alignment horizontal="left" vertical="center" wrapText="1"/>
    </xf>
    <xf numFmtId="9" fontId="14" fillId="0" borderId="7" xfId="1" applyNumberFormat="1" applyFont="1" applyBorder="1" applyAlignment="1">
      <alignment horizontal="center" vertical="center" wrapText="1"/>
    </xf>
    <xf numFmtId="0" fontId="14" fillId="0" borderId="7" xfId="1" applyFont="1" applyBorder="1" applyAlignment="1">
      <alignment vertical="center" wrapText="1"/>
    </xf>
    <xf numFmtId="0" fontId="13" fillId="13" borderId="4" xfId="1" applyFont="1" applyFill="1" applyBorder="1" applyAlignment="1">
      <alignment horizontal="center" vertical="center" wrapText="1"/>
    </xf>
    <xf numFmtId="0" fontId="14" fillId="13" borderId="4" xfId="1" applyFont="1" applyFill="1" applyBorder="1" applyAlignment="1">
      <alignment vertical="center" wrapText="1"/>
    </xf>
    <xf numFmtId="0" fontId="14" fillId="0" borderId="14" xfId="1" applyFont="1" applyBorder="1" applyAlignment="1">
      <alignment horizontal="center" vertical="center"/>
    </xf>
    <xf numFmtId="0" fontId="14" fillId="0" borderId="14" xfId="1" applyFont="1" applyBorder="1" applyAlignment="1">
      <alignment horizontal="left" vertical="center" wrapText="1"/>
    </xf>
    <xf numFmtId="9" fontId="14" fillId="0" borderId="14" xfId="1" applyNumberFormat="1" applyFont="1" applyBorder="1" applyAlignment="1">
      <alignment horizontal="center" vertical="center" wrapText="1"/>
    </xf>
    <xf numFmtId="0" fontId="14" fillId="0" borderId="14" xfId="1" applyFont="1" applyBorder="1" applyAlignment="1">
      <alignment vertical="center" wrapText="1"/>
    </xf>
    <xf numFmtId="0" fontId="7" fillId="18" borderId="13" xfId="1" applyFont="1" applyFill="1" applyBorder="1" applyAlignment="1">
      <alignment horizontal="center" vertical="top"/>
    </xf>
    <xf numFmtId="0" fontId="7" fillId="18" borderId="13" xfId="1" applyFont="1" applyFill="1" applyBorder="1" applyAlignment="1">
      <alignment horizontal="center" vertical="center"/>
    </xf>
    <xf numFmtId="0" fontId="7" fillId="18" borderId="13" xfId="1" applyFont="1" applyFill="1" applyBorder="1" applyAlignment="1">
      <alignment horizontal="center" vertical="top" wrapText="1"/>
    </xf>
    <xf numFmtId="0" fontId="6" fillId="0" borderId="22" xfId="1" applyFont="1" applyBorder="1" applyAlignment="1">
      <alignment vertical="center"/>
    </xf>
    <xf numFmtId="0" fontId="11" fillId="19" borderId="22" xfId="1" applyFont="1" applyFill="1" applyBorder="1" applyAlignment="1">
      <alignment horizontal="center" vertical="center"/>
    </xf>
    <xf numFmtId="2" fontId="2" fillId="0" borderId="23" xfId="1" applyNumberFormat="1" applyFont="1" applyBorder="1" applyAlignment="1">
      <alignment horizontal="center" vertical="center" wrapText="1"/>
    </xf>
    <xf numFmtId="2" fontId="2" fillId="0" borderId="12" xfId="1" applyNumberFormat="1" applyFont="1" applyBorder="1" applyAlignment="1">
      <alignment horizontal="center" vertical="center" wrapText="1"/>
    </xf>
    <xf numFmtId="2" fontId="2" fillId="0" borderId="10" xfId="1" applyNumberFormat="1" applyFont="1" applyBorder="1" applyAlignment="1">
      <alignment horizontal="center" vertical="center" wrapText="1"/>
    </xf>
    <xf numFmtId="2" fontId="2" fillId="17" borderId="10" xfId="1" applyNumberFormat="1" applyFont="1" applyFill="1" applyBorder="1" applyAlignment="1">
      <alignment horizontal="center" vertical="center" wrapText="1"/>
    </xf>
    <xf numFmtId="0" fontId="11" fillId="21" borderId="27" xfId="1" applyFont="1" applyFill="1" applyBorder="1" applyAlignment="1">
      <alignment horizontal="center" vertical="center"/>
    </xf>
    <xf numFmtId="0" fontId="11" fillId="21" borderId="3" xfId="1" applyFont="1" applyFill="1" applyBorder="1" applyAlignment="1">
      <alignment horizontal="center" vertical="center"/>
    </xf>
    <xf numFmtId="0" fontId="2" fillId="22" borderId="27" xfId="1" applyFont="1" applyFill="1" applyBorder="1" applyAlignment="1">
      <alignment horizontal="center" vertical="center"/>
    </xf>
    <xf numFmtId="0" fontId="2" fillId="22" borderId="3" xfId="1" applyFont="1" applyFill="1" applyBorder="1" applyAlignment="1">
      <alignment horizontal="center" vertical="center"/>
    </xf>
    <xf numFmtId="0" fontId="2" fillId="23" borderId="3" xfId="1" applyFont="1" applyFill="1" applyBorder="1" applyAlignment="1">
      <alignment horizontal="center" vertical="center"/>
    </xf>
    <xf numFmtId="0" fontId="2" fillId="20" borderId="15" xfId="1" applyFont="1" applyFill="1" applyBorder="1" applyAlignment="1">
      <alignment vertical="center" wrapText="1"/>
    </xf>
    <xf numFmtId="164" fontId="2" fillId="20" borderId="27" xfId="1" applyNumberFormat="1" applyFont="1" applyFill="1" applyBorder="1" applyAlignment="1">
      <alignment horizontal="center" vertical="center" wrapText="1"/>
    </xf>
    <xf numFmtId="2" fontId="2" fillId="20" borderId="3" xfId="1" applyNumberFormat="1" applyFont="1" applyFill="1" applyBorder="1" applyAlignment="1">
      <alignment horizontal="center" vertical="center" wrapText="1"/>
    </xf>
    <xf numFmtId="0" fontId="2" fillId="20" borderId="3" xfId="1" applyFont="1" applyFill="1" applyBorder="1" applyAlignment="1">
      <alignment horizontal="center" vertical="center"/>
    </xf>
    <xf numFmtId="2" fontId="2" fillId="20" borderId="27" xfId="1" applyNumberFormat="1" applyFont="1" applyFill="1" applyBorder="1" applyAlignment="1">
      <alignment horizontal="center" vertical="center" wrapText="1"/>
    </xf>
    <xf numFmtId="0" fontId="2" fillId="20" borderId="27" xfId="1" applyFont="1" applyFill="1" applyBorder="1" applyAlignment="1">
      <alignment horizontal="center" vertical="center"/>
    </xf>
    <xf numFmtId="0" fontId="15" fillId="22" borderId="3" xfId="1" applyFont="1" applyFill="1" applyBorder="1" applyAlignment="1">
      <alignment horizontal="center" vertical="center"/>
    </xf>
    <xf numFmtId="0" fontId="15" fillId="23" borderId="3" xfId="1" applyFont="1" applyFill="1" applyBorder="1" applyAlignment="1">
      <alignment horizontal="center" vertical="center"/>
    </xf>
    <xf numFmtId="0" fontId="2" fillId="20" borderId="15" xfId="1" applyFont="1" applyFill="1" applyBorder="1" applyAlignment="1">
      <alignment vertical="center"/>
    </xf>
    <xf numFmtId="0" fontId="2" fillId="24" borderId="3" xfId="1" applyFont="1" applyFill="1" applyBorder="1" applyAlignment="1">
      <alignment horizontal="center" vertical="center"/>
    </xf>
    <xf numFmtId="165" fontId="15" fillId="22" borderId="3" xfId="1" applyNumberFormat="1" applyFont="1" applyFill="1" applyBorder="1" applyAlignment="1">
      <alignment horizontal="center" vertical="center"/>
    </xf>
    <xf numFmtId="164" fontId="2" fillId="20" borderId="29" xfId="1" applyNumberFormat="1" applyFont="1" applyFill="1" applyBorder="1" applyAlignment="1">
      <alignment horizontal="center" vertical="center" wrapText="1"/>
    </xf>
    <xf numFmtId="2" fontId="2" fillId="20" borderId="30" xfId="1" applyNumberFormat="1" applyFont="1" applyFill="1" applyBorder="1" applyAlignment="1">
      <alignment horizontal="center" vertical="center" wrapText="1"/>
    </xf>
    <xf numFmtId="0" fontId="2" fillId="20" borderId="30" xfId="1" applyFont="1" applyFill="1" applyBorder="1" applyAlignment="1">
      <alignment horizontal="center" vertical="center"/>
    </xf>
    <xf numFmtId="0" fontId="2" fillId="20" borderId="33" xfId="1" applyFont="1" applyFill="1" applyBorder="1" applyAlignment="1">
      <alignment vertical="center"/>
    </xf>
    <xf numFmtId="0" fontId="11" fillId="26" borderId="27" xfId="1" applyFont="1" applyFill="1" applyBorder="1" applyAlignment="1">
      <alignment horizontal="center" vertical="center"/>
    </xf>
    <xf numFmtId="0" fontId="11" fillId="26" borderId="3" xfId="1" applyFont="1" applyFill="1" applyBorder="1" applyAlignment="1">
      <alignment horizontal="center" vertical="center"/>
    </xf>
    <xf numFmtId="0" fontId="2" fillId="27" borderId="27" xfId="1" applyFont="1" applyFill="1" applyBorder="1" applyAlignment="1">
      <alignment horizontal="center" vertical="center"/>
    </xf>
    <xf numFmtId="0" fontId="2" fillId="27" borderId="3" xfId="1" applyFont="1" applyFill="1" applyBorder="1" applyAlignment="1">
      <alignment horizontal="center" vertical="center"/>
    </xf>
    <xf numFmtId="0" fontId="2" fillId="25" borderId="28" xfId="1" applyFont="1" applyFill="1" applyBorder="1" applyAlignment="1">
      <alignment vertical="center" wrapText="1"/>
    </xf>
    <xf numFmtId="164" fontId="2" fillId="25" borderId="27" xfId="1" applyNumberFormat="1" applyFont="1" applyFill="1" applyBorder="1" applyAlignment="1">
      <alignment horizontal="center" vertical="center" wrapText="1"/>
    </xf>
    <xf numFmtId="2" fontId="2" fillId="25" borderId="3" xfId="1" applyNumberFormat="1" applyFont="1" applyFill="1" applyBorder="1" applyAlignment="1">
      <alignment horizontal="center" vertical="center" wrapText="1"/>
    </xf>
    <xf numFmtId="0" fontId="2" fillId="25" borderId="3" xfId="1" applyFont="1" applyFill="1" applyBorder="1" applyAlignment="1">
      <alignment horizontal="center" vertical="center"/>
    </xf>
    <xf numFmtId="2" fontId="2" fillId="25" borderId="27" xfId="1" applyNumberFormat="1" applyFont="1" applyFill="1" applyBorder="1" applyAlignment="1">
      <alignment horizontal="center" vertical="center" wrapText="1"/>
    </xf>
    <xf numFmtId="0" fontId="2" fillId="25" borderId="27" xfId="1" applyFont="1" applyFill="1" applyBorder="1" applyAlignment="1">
      <alignment horizontal="center" vertical="center"/>
    </xf>
    <xf numFmtId="0" fontId="15" fillId="27" borderId="3" xfId="1" applyFont="1" applyFill="1" applyBorder="1" applyAlignment="1">
      <alignment horizontal="center" vertical="center"/>
    </xf>
    <xf numFmtId="0" fontId="2" fillId="25" borderId="28" xfId="1" applyFont="1" applyFill="1" applyBorder="1" applyAlignment="1">
      <alignment vertical="center"/>
    </xf>
    <xf numFmtId="165" fontId="15" fillId="27" borderId="3" xfId="1" applyNumberFormat="1" applyFont="1" applyFill="1" applyBorder="1" applyAlignment="1">
      <alignment horizontal="center" vertical="center"/>
    </xf>
    <xf numFmtId="164" fontId="2" fillId="25" borderId="29" xfId="1" applyNumberFormat="1" applyFont="1" applyFill="1" applyBorder="1" applyAlignment="1">
      <alignment horizontal="center" vertical="center" wrapText="1"/>
    </xf>
    <xf numFmtId="2" fontId="2" fillId="25" borderId="30" xfId="1" applyNumberFormat="1" applyFont="1" applyFill="1" applyBorder="1" applyAlignment="1">
      <alignment horizontal="center" vertical="center" wrapText="1"/>
    </xf>
    <xf numFmtId="0" fontId="2" fillId="25" borderId="30" xfId="1" applyFont="1" applyFill="1" applyBorder="1" applyAlignment="1">
      <alignment horizontal="center" vertical="center"/>
    </xf>
    <xf numFmtId="0" fontId="2" fillId="25" borderId="31" xfId="1" applyFont="1" applyFill="1" applyBorder="1" applyAlignment="1">
      <alignment vertical="center"/>
    </xf>
    <xf numFmtId="0" fontId="3" fillId="0" borderId="0" xfId="1" applyFont="1" applyAlignment="1">
      <alignment horizontal="center" vertical="top"/>
    </xf>
    <xf numFmtId="0" fontId="1" fillId="0" borderId="0" xfId="1"/>
    <xf numFmtId="0" fontId="14" fillId="0" borderId="5" xfId="1" applyFont="1" applyBorder="1" applyAlignment="1">
      <alignment horizontal="center" vertical="center"/>
    </xf>
    <xf numFmtId="0" fontId="14" fillId="0" borderId="7" xfId="1" applyFont="1" applyBorder="1"/>
    <xf numFmtId="0" fontId="14" fillId="0" borderId="5" xfId="1" applyFont="1" applyBorder="1" applyAlignment="1">
      <alignment horizontal="left" vertical="center" wrapText="1"/>
    </xf>
    <xf numFmtId="9" fontId="14" fillId="0" borderId="5" xfId="1" applyNumberFormat="1" applyFont="1" applyBorder="1" applyAlignment="1">
      <alignment horizontal="center" vertical="center" wrapText="1"/>
    </xf>
    <xf numFmtId="0" fontId="14" fillId="0" borderId="7" xfId="1" applyFont="1" applyBorder="1" applyAlignment="1">
      <alignment horizontal="center" vertical="center"/>
    </xf>
    <xf numFmtId="0" fontId="2" fillId="2" borderId="11" xfId="1" applyFont="1" applyFill="1" applyBorder="1" applyAlignment="1">
      <alignment horizontal="center" vertical="center" wrapText="1"/>
    </xf>
    <xf numFmtId="0" fontId="2" fillId="0" borderId="12" xfId="1" applyFont="1" applyBorder="1" applyAlignment="1">
      <alignment horizontal="center"/>
    </xf>
    <xf numFmtId="9" fontId="2" fillId="20" borderId="27" xfId="1" applyNumberFormat="1" applyFont="1" applyFill="1" applyBorder="1" applyAlignment="1">
      <alignment horizontal="center" vertical="center" wrapText="1"/>
    </xf>
    <xf numFmtId="0" fontId="2" fillId="20" borderId="27" xfId="1" applyFont="1" applyFill="1" applyBorder="1" applyAlignment="1">
      <alignment horizontal="center"/>
    </xf>
    <xf numFmtId="43" fontId="2" fillId="20" borderId="3" xfId="1" applyNumberFormat="1" applyFont="1" applyFill="1" applyBorder="1" applyAlignment="1">
      <alignment horizontal="center" vertical="center" wrapText="1"/>
    </xf>
    <xf numFmtId="0" fontId="2" fillId="20" borderId="3" xfId="1" applyFont="1" applyFill="1" applyBorder="1" applyAlignment="1">
      <alignment horizontal="center"/>
    </xf>
    <xf numFmtId="165" fontId="2" fillId="20" borderId="3" xfId="1" applyNumberFormat="1" applyFont="1" applyFill="1" applyBorder="1" applyAlignment="1">
      <alignment horizontal="center" vertical="center"/>
    </xf>
    <xf numFmtId="0" fontId="2" fillId="25" borderId="27" xfId="1" applyFont="1" applyFill="1" applyBorder="1" applyAlignment="1">
      <alignment horizontal="center"/>
    </xf>
    <xf numFmtId="43" fontId="2" fillId="25" borderId="3" xfId="1" applyNumberFormat="1" applyFont="1" applyFill="1" applyBorder="1" applyAlignment="1">
      <alignment horizontal="center" vertical="center" wrapText="1"/>
    </xf>
    <xf numFmtId="0" fontId="2" fillId="25" borderId="3" xfId="1" applyFont="1" applyFill="1" applyBorder="1" applyAlignment="1">
      <alignment horizontal="center"/>
    </xf>
    <xf numFmtId="165" fontId="2" fillId="25" borderId="3" xfId="1" applyNumberFormat="1" applyFont="1" applyFill="1" applyBorder="1" applyAlignment="1">
      <alignment horizontal="center" vertical="center"/>
    </xf>
    <xf numFmtId="0" fontId="6" fillId="25" borderId="24" xfId="1" applyFont="1" applyFill="1" applyBorder="1" applyAlignment="1">
      <alignment horizontal="center" vertical="center"/>
    </xf>
    <xf numFmtId="0" fontId="6" fillId="25" borderId="25" xfId="1" applyFont="1" applyFill="1" applyBorder="1" applyAlignment="1">
      <alignment horizontal="center" vertical="center"/>
    </xf>
    <xf numFmtId="0" fontId="6" fillId="25" borderId="26" xfId="1" applyFont="1" applyFill="1" applyBorder="1" applyAlignment="1">
      <alignment horizontal="center" vertical="center"/>
    </xf>
    <xf numFmtId="0" fontId="6" fillId="25" borderId="27" xfId="1" applyFont="1" applyFill="1" applyBorder="1" applyAlignment="1">
      <alignment horizontal="center" vertical="center"/>
    </xf>
    <xf numFmtId="0" fontId="6" fillId="25" borderId="3" xfId="1" applyFont="1" applyFill="1" applyBorder="1" applyAlignment="1">
      <alignment horizontal="center" vertical="center"/>
    </xf>
    <xf numFmtId="0" fontId="6" fillId="25" borderId="28" xfId="1" applyFont="1" applyFill="1" applyBorder="1" applyAlignment="1">
      <alignment horizontal="center" vertical="center"/>
    </xf>
    <xf numFmtId="0" fontId="8" fillId="20" borderId="15" xfId="1" applyFont="1" applyFill="1" applyBorder="1" applyAlignment="1">
      <alignment horizontal="left" vertical="center" wrapText="1"/>
    </xf>
    <xf numFmtId="0" fontId="2" fillId="20" borderId="15" xfId="1" applyFont="1" applyFill="1" applyBorder="1"/>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6" fillId="20" borderId="27" xfId="1" applyFont="1" applyFill="1" applyBorder="1" applyAlignment="1">
      <alignment horizontal="center" vertical="center"/>
    </xf>
    <xf numFmtId="0" fontId="6" fillId="20" borderId="3" xfId="1" applyFont="1" applyFill="1" applyBorder="1" applyAlignment="1">
      <alignment horizontal="center" vertical="center"/>
    </xf>
    <xf numFmtId="0" fontId="6" fillId="20" borderId="24" xfId="1" applyFont="1" applyFill="1" applyBorder="1" applyAlignment="1">
      <alignment horizontal="center" vertical="center"/>
    </xf>
    <xf numFmtId="0" fontId="6" fillId="20" borderId="25" xfId="1" applyFont="1" applyFill="1" applyBorder="1" applyAlignment="1">
      <alignment horizontal="center" vertical="center"/>
    </xf>
    <xf numFmtId="0" fontId="6" fillId="20" borderId="32" xfId="1" applyFont="1" applyFill="1" applyBorder="1" applyAlignment="1">
      <alignment horizontal="center" vertical="center"/>
    </xf>
    <xf numFmtId="0" fontId="6" fillId="20" borderId="15" xfId="1" applyFont="1" applyFill="1" applyBorder="1" applyAlignment="1">
      <alignment horizontal="center" vertical="center"/>
    </xf>
    <xf numFmtId="0" fontId="8" fillId="25" borderId="28" xfId="1" applyFont="1" applyFill="1" applyBorder="1" applyAlignment="1">
      <alignment horizontal="left" vertical="center" wrapText="1"/>
    </xf>
    <xf numFmtId="0" fontId="2" fillId="25" borderId="28" xfId="1" applyFont="1" applyFill="1" applyBorder="1"/>
    <xf numFmtId="0" fontId="7" fillId="0" borderId="1" xfId="1" applyFont="1" applyBorder="1" applyAlignment="1">
      <alignment horizontal="center" vertical="center"/>
    </xf>
    <xf numFmtId="0" fontId="6" fillId="0" borderId="1" xfId="1" applyFont="1" applyBorder="1" applyAlignment="1">
      <alignment horizontal="center" vertical="center"/>
    </xf>
    <xf numFmtId="0" fontId="2" fillId="0" borderId="1" xfId="1" applyFont="1" applyBorder="1" applyAlignment="1">
      <alignment horizontal="center"/>
    </xf>
    <xf numFmtId="0" fontId="6" fillId="3" borderId="1" xfId="1" applyFont="1" applyFill="1" applyBorder="1" applyAlignment="1">
      <alignment horizontal="center" vertical="center"/>
    </xf>
    <xf numFmtId="0" fontId="6" fillId="4" borderId="1" xfId="1" applyFont="1" applyFill="1" applyBorder="1" applyAlignment="1">
      <alignment horizontal="center" vertical="center"/>
    </xf>
    <xf numFmtId="0" fontId="6" fillId="5" borderId="1" xfId="1" applyFont="1" applyFill="1" applyBorder="1" applyAlignment="1">
      <alignment horizontal="center" vertical="center"/>
    </xf>
    <xf numFmtId="0" fontId="6" fillId="6" borderId="1" xfId="1" applyFont="1" applyFill="1" applyBorder="1" applyAlignment="1">
      <alignment horizontal="center" vertical="center"/>
    </xf>
    <xf numFmtId="0" fontId="6" fillId="7" borderId="1" xfId="1" applyFont="1" applyFill="1" applyBorder="1" applyAlignment="1">
      <alignment horizontal="center" vertical="center"/>
    </xf>
    <xf numFmtId="0" fontId="6" fillId="8" borderId="1" xfId="1" applyFont="1" applyFill="1" applyBorder="1" applyAlignment="1">
      <alignment horizontal="center" vertical="center"/>
    </xf>
    <xf numFmtId="165" fontId="2" fillId="0" borderId="5" xfId="1" applyNumberFormat="1" applyFont="1" applyBorder="1" applyAlignment="1">
      <alignment horizontal="center" vertical="center"/>
    </xf>
    <xf numFmtId="0" fontId="2" fillId="0" borderId="7" xfId="1" applyFont="1" applyBorder="1" applyAlignment="1">
      <alignment horizontal="center"/>
    </xf>
    <xf numFmtId="0" fontId="6" fillId="9" borderId="1" xfId="1" applyFont="1" applyFill="1" applyBorder="1" applyAlignment="1">
      <alignment horizontal="center" vertical="center"/>
    </xf>
    <xf numFmtId="0" fontId="15" fillId="0" borderId="5" xfId="1" applyFont="1" applyBorder="1" applyAlignment="1">
      <alignment horizontal="center" vertical="center"/>
    </xf>
    <xf numFmtId="0" fontId="15" fillId="0" borderId="7" xfId="1" applyFont="1" applyBorder="1" applyAlignment="1">
      <alignment horizontal="center" vertical="center"/>
    </xf>
    <xf numFmtId="0" fontId="2" fillId="2" borderId="5" xfId="1" applyFont="1" applyFill="1" applyBorder="1" applyAlignment="1">
      <alignment horizontal="center" vertical="center" wrapText="1"/>
    </xf>
    <xf numFmtId="9" fontId="2" fillId="0" borderId="5" xfId="1" applyNumberFormat="1" applyFont="1" applyBorder="1" applyAlignment="1">
      <alignment horizontal="center" vertical="center" wrapText="1"/>
    </xf>
    <xf numFmtId="43" fontId="2" fillId="0" borderId="5" xfId="1" applyNumberFormat="1" applyFont="1" applyBorder="1" applyAlignment="1">
      <alignment horizontal="center" vertical="center" wrapText="1"/>
    </xf>
    <xf numFmtId="10" fontId="2" fillId="16" borderId="5" xfId="1" applyNumberFormat="1" applyFont="1" applyFill="1" applyBorder="1" applyAlignment="1">
      <alignment horizontal="center" vertical="center" wrapText="1"/>
    </xf>
    <xf numFmtId="10" fontId="2" fillId="0" borderId="5" xfId="1" applyNumberFormat="1" applyFont="1" applyBorder="1" applyAlignment="1">
      <alignment horizontal="center" vertical="center"/>
    </xf>
    <xf numFmtId="10" fontId="2" fillId="0" borderId="5" xfId="1" applyNumberFormat="1" applyFont="1" applyBorder="1" applyAlignment="1">
      <alignment horizontal="center" vertical="center" wrapText="1"/>
    </xf>
    <xf numFmtId="9" fontId="16" fillId="0" borderId="6" xfId="1" applyNumberFormat="1" applyFont="1" applyBorder="1" applyAlignment="1">
      <alignment horizontal="center" vertical="center" wrapText="1"/>
    </xf>
    <xf numFmtId="9" fontId="16" fillId="0" borderId="8" xfId="1" applyNumberFormat="1" applyFont="1" applyBorder="1" applyAlignment="1">
      <alignment horizontal="center" vertical="center" wrapText="1"/>
    </xf>
    <xf numFmtId="0" fontId="8" fillId="0" borderId="5" xfId="1" applyFont="1" applyBorder="1" applyAlignment="1">
      <alignment horizontal="left" vertical="center" wrapText="1"/>
    </xf>
    <xf numFmtId="0" fontId="2" fillId="0" borderId="7" xfId="1" applyFont="1" applyBorder="1"/>
    <xf numFmtId="0" fontId="20" fillId="0" borderId="9" xfId="1" applyFont="1" applyBorder="1" applyAlignment="1">
      <alignment horizontal="left" vertical="top" wrapText="1"/>
    </xf>
    <xf numFmtId="0" fontId="20" fillId="0" borderId="9" xfId="1" applyFont="1" applyBorder="1" applyAlignment="1">
      <alignment horizontal="left" vertical="top"/>
    </xf>
    <xf numFmtId="9" fontId="2" fillId="0" borderId="5" xfId="2" applyNumberFormat="1" applyFont="1" applyBorder="1" applyAlignment="1">
      <alignment horizontal="center" vertical="center" wrapText="1"/>
    </xf>
    <xf numFmtId="0" fontId="2" fillId="0" borderId="7" xfId="2" applyFont="1" applyBorder="1" applyAlignment="1">
      <alignment horizontal="center"/>
    </xf>
    <xf numFmtId="9" fontId="2" fillId="25" borderId="27" xfId="1" applyNumberFormat="1"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A9AD5-AD3A-4BDC-A167-0A1E7DB53C19}">
  <sheetPr>
    <tabColor rgb="FF7030A0"/>
    <pageSetUpPr fitToPage="1"/>
  </sheetPr>
  <dimension ref="A1:N87"/>
  <sheetViews>
    <sheetView tabSelected="1" topLeftCell="E1" zoomScale="60" zoomScaleNormal="60" workbookViewId="0">
      <pane ySplit="7" topLeftCell="A8" activePane="bottomLeft" state="frozen"/>
      <selection pane="bottomLeft" activeCell="B2" sqref="B2:M2"/>
    </sheetView>
  </sheetViews>
  <sheetFormatPr defaultColWidth="16.85546875" defaultRowHeight="15" customHeight="1"/>
  <cols>
    <col min="1" max="1" width="1.42578125" style="6" customWidth="1"/>
    <col min="2" max="2" width="7.42578125" style="6" customWidth="1"/>
    <col min="3" max="3" width="57.140625" style="6" customWidth="1"/>
    <col min="4" max="4" width="14" style="61" bestFit="1" customWidth="1"/>
    <col min="5" max="5" width="86.42578125" style="6" customWidth="1"/>
    <col min="6" max="6" width="17.42578125" style="63" bestFit="1" customWidth="1"/>
    <col min="7" max="7" width="14.85546875" style="63" bestFit="1" customWidth="1"/>
    <col min="8" max="8" width="14.28515625" style="63" bestFit="1" customWidth="1"/>
    <col min="9" max="9" width="15" style="63" bestFit="1" customWidth="1"/>
    <col min="10" max="10" width="48.28515625" style="6" customWidth="1"/>
    <col min="11" max="11" width="14.85546875" style="63" bestFit="1" customWidth="1"/>
    <col min="12" max="12" width="14.28515625" style="63" bestFit="1" customWidth="1"/>
    <col min="13" max="13" width="15" style="63" bestFit="1" customWidth="1"/>
    <col min="14" max="14" width="48.28515625" style="6" customWidth="1"/>
    <col min="15" max="16384" width="16.85546875" style="6"/>
  </cols>
  <sheetData>
    <row r="1" spans="1:14">
      <c r="A1" s="1"/>
      <c r="B1" s="2"/>
      <c r="C1" s="3"/>
      <c r="D1" s="4"/>
      <c r="E1" s="3"/>
      <c r="F1" s="5"/>
      <c r="G1" s="5"/>
      <c r="H1" s="5"/>
      <c r="I1" s="5"/>
      <c r="J1" s="1"/>
      <c r="K1" s="5"/>
      <c r="L1" s="5"/>
      <c r="M1" s="5"/>
      <c r="N1" s="1"/>
    </row>
    <row r="2" spans="1:14" ht="22.5">
      <c r="A2" s="1"/>
      <c r="B2" s="133" t="s">
        <v>159</v>
      </c>
      <c r="C2" s="134"/>
      <c r="D2" s="134"/>
      <c r="E2" s="134"/>
      <c r="F2" s="134"/>
      <c r="G2" s="134"/>
      <c r="H2" s="134"/>
      <c r="I2" s="134"/>
      <c r="J2" s="134"/>
      <c r="K2" s="134"/>
      <c r="L2" s="134"/>
      <c r="M2" s="134"/>
    </row>
    <row r="3" spans="1:14" ht="9" customHeight="1">
      <c r="A3" s="1"/>
      <c r="B3" s="7"/>
      <c r="C3" s="7"/>
      <c r="D3" s="8"/>
      <c r="E3" s="7"/>
      <c r="F3" s="7"/>
      <c r="G3" s="7"/>
      <c r="H3" s="7"/>
      <c r="I3" s="7"/>
      <c r="J3" s="7"/>
      <c r="K3" s="7"/>
      <c r="L3" s="7"/>
      <c r="M3" s="7"/>
      <c r="N3" s="7"/>
    </row>
    <row r="4" spans="1:14" ht="18.75" customHeight="1" thickBot="1">
      <c r="A4" s="9"/>
      <c r="B4" s="12"/>
      <c r="C4" s="11"/>
      <c r="D4" s="12"/>
      <c r="E4" s="74"/>
      <c r="F4" s="74"/>
      <c r="G4" s="74"/>
      <c r="H4" s="74"/>
      <c r="I4" s="74"/>
      <c r="J4" s="74"/>
      <c r="K4" s="74"/>
      <c r="L4" s="74"/>
      <c r="M4" s="74"/>
      <c r="N4" s="74"/>
    </row>
    <row r="5" spans="1:14" ht="18.75" customHeight="1" thickTop="1" thickBot="1">
      <c r="A5" s="13"/>
      <c r="B5" s="159" t="s">
        <v>0</v>
      </c>
      <c r="C5" s="160"/>
      <c r="D5" s="160"/>
      <c r="E5" s="161"/>
      <c r="F5" s="90"/>
      <c r="G5" s="167" t="s">
        <v>162</v>
      </c>
      <c r="H5" s="168"/>
      <c r="I5" s="168"/>
      <c r="J5" s="169"/>
      <c r="K5" s="151" t="s">
        <v>165</v>
      </c>
      <c r="L5" s="152"/>
      <c r="M5" s="152"/>
      <c r="N5" s="153"/>
    </row>
    <row r="6" spans="1:14" ht="18.75" customHeight="1" thickTop="1" thickBot="1">
      <c r="A6" s="13"/>
      <c r="B6" s="162"/>
      <c r="C6" s="163"/>
      <c r="D6" s="163"/>
      <c r="E6" s="164"/>
      <c r="F6" s="90"/>
      <c r="G6" s="165" t="s">
        <v>163</v>
      </c>
      <c r="H6" s="166"/>
      <c r="I6" s="166"/>
      <c r="J6" s="170" t="s">
        <v>164</v>
      </c>
      <c r="K6" s="154" t="s">
        <v>163</v>
      </c>
      <c r="L6" s="155"/>
      <c r="M6" s="155"/>
      <c r="N6" s="156" t="s">
        <v>164</v>
      </c>
    </row>
    <row r="7" spans="1:14" ht="21" thickTop="1" thickBot="1">
      <c r="A7" s="16"/>
      <c r="B7" s="87" t="s">
        <v>1</v>
      </c>
      <c r="C7" s="87" t="s">
        <v>2</v>
      </c>
      <c r="D7" s="88" t="s">
        <v>3</v>
      </c>
      <c r="E7" s="89" t="s">
        <v>4</v>
      </c>
      <c r="F7" s="91" t="s">
        <v>5</v>
      </c>
      <c r="G7" s="96" t="s">
        <v>6</v>
      </c>
      <c r="H7" s="97" t="s">
        <v>7</v>
      </c>
      <c r="I7" s="97" t="s">
        <v>8</v>
      </c>
      <c r="J7" s="170"/>
      <c r="K7" s="116" t="s">
        <v>6</v>
      </c>
      <c r="L7" s="117" t="s">
        <v>7</v>
      </c>
      <c r="M7" s="117" t="s">
        <v>8</v>
      </c>
      <c r="N7" s="156"/>
    </row>
    <row r="8" spans="1:14" ht="21.75" thickTop="1">
      <c r="A8" s="13"/>
      <c r="B8" s="81" t="s">
        <v>9</v>
      </c>
      <c r="C8" s="75" t="s">
        <v>10</v>
      </c>
      <c r="D8" s="76">
        <f>SUM(D9:D10)</f>
        <v>0.15000000000000002</v>
      </c>
      <c r="E8" s="82"/>
      <c r="F8" s="77"/>
      <c r="G8" s="98"/>
      <c r="H8" s="99"/>
      <c r="I8" s="100">
        <f>SUM(I9:I10)</f>
        <v>15</v>
      </c>
      <c r="J8" s="101"/>
      <c r="K8" s="118"/>
      <c r="L8" s="119"/>
      <c r="M8" s="119">
        <f>SUM(M9:M10)</f>
        <v>15</v>
      </c>
      <c r="N8" s="120"/>
    </row>
    <row r="9" spans="1:14" ht="147">
      <c r="A9" s="13"/>
      <c r="B9" s="83">
        <v>1</v>
      </c>
      <c r="C9" s="84" t="s">
        <v>11</v>
      </c>
      <c r="D9" s="85">
        <v>0.05</v>
      </c>
      <c r="E9" s="86" t="s">
        <v>12</v>
      </c>
      <c r="F9" s="92" t="s">
        <v>13</v>
      </c>
      <c r="G9" s="102" t="s">
        <v>14</v>
      </c>
      <c r="H9" s="103">
        <f t="shared" ref="H9:H10" si="0">IF(F9="Ya/Tidak",IF(G9="Ya",1,IF(G9="Tidak",0,"Blm Diisi")),IF(F9="A/B/C",IF(G9="A",1,IF(G9="B",0.5,IF(G9="C",0,"Blm Diisi"))),IF(F9="A/B/C/D",IF(G9="A",1,IF(G9="B",0.67,IF(G9="C",0.33,IF(G9="D",0,"Blm Diisi")))),IF(F9="A/B/C/D/E",IF(G9="A",1,IF(G9="B",0.75,IF(G9="C",0.5,IF(G9="D",0.25,IF(G9="E",0,"Blm Diisi"))))),IF(F9="%",IF(G9="","Blm Diisi",G9),IF(F9="Jumlah",IF(G9="","Blm Diisi",""),IF(F9="Rupiah",IF(G9="","Blm Diisi",""),IF(F9="","","-"))))))))</f>
        <v>1</v>
      </c>
      <c r="I9" s="104">
        <f>(H9*D9)*100</f>
        <v>5</v>
      </c>
      <c r="J9" s="101"/>
      <c r="K9" s="121" t="s">
        <v>14</v>
      </c>
      <c r="L9" s="122">
        <f t="shared" ref="L9:L10" si="1">IF(F9="Ya/Tidak",IF(K9="Ya",1,IF(K9="Tidak",0,"Blm Diisi")),IF(F9="A/B/C",IF(K9="A",1,IF(K9="B",0.5,IF(K9="C",0,"Blm Diisi"))),IF(F9="A/B/C/D",IF(K9="A",1,IF(K9="B",0.67,IF(K9="C",0.33,IF(K9="D",0,"Blm Diisi")))),IF(F9="A/B/C/D/E",IF(K9="A",1,IF(K9="B",0.75,IF(K9="C",0.5,IF(K9="D",0.25,IF(K9="E",0,"Blm Diisi"))))),IF(F9="%",IF(K9="","Blm Diisi",K9),IF(F9="Jumlah",IF(K9="","Blm Diisi",""),IF(F9="Rupiah",IF(K9="","Blm Diisi",""),IF(F9="","","-"))))))))</f>
        <v>1</v>
      </c>
      <c r="M9" s="123">
        <f>(L9*D9)*100</f>
        <v>5</v>
      </c>
      <c r="N9" s="120"/>
    </row>
    <row r="10" spans="1:14" ht="84">
      <c r="A10" s="13"/>
      <c r="B10" s="73">
        <v>2</v>
      </c>
      <c r="C10" s="78" t="s">
        <v>17</v>
      </c>
      <c r="D10" s="79">
        <v>0.1</v>
      </c>
      <c r="E10" s="80" t="s">
        <v>18</v>
      </c>
      <c r="F10" s="93" t="s">
        <v>19</v>
      </c>
      <c r="G10" s="105" t="s">
        <v>20</v>
      </c>
      <c r="H10" s="103">
        <f t="shared" si="0"/>
        <v>1</v>
      </c>
      <c r="I10" s="104">
        <f>(H10*D10)*100</f>
        <v>10</v>
      </c>
      <c r="J10" s="101"/>
      <c r="K10" s="124" t="s">
        <v>20</v>
      </c>
      <c r="L10" s="122">
        <f t="shared" si="1"/>
        <v>1</v>
      </c>
      <c r="M10" s="123">
        <f>(L10*D10)*100</f>
        <v>10</v>
      </c>
      <c r="N10" s="120"/>
    </row>
    <row r="11" spans="1:14" ht="21">
      <c r="A11" s="13"/>
      <c r="B11" s="23" t="s">
        <v>22</v>
      </c>
      <c r="C11" s="24" t="s">
        <v>23</v>
      </c>
      <c r="D11" s="25">
        <f>SUM(D12:D17)</f>
        <v>0.36</v>
      </c>
      <c r="E11" s="26"/>
      <c r="F11" s="72"/>
      <c r="G11" s="106"/>
      <c r="H11" s="107"/>
      <c r="I11" s="108">
        <f>SUM(I12:I17)</f>
        <v>36</v>
      </c>
      <c r="J11" s="109"/>
      <c r="K11" s="125"/>
      <c r="L11" s="126"/>
      <c r="M11" s="126">
        <f>SUM(M12:M17)</f>
        <v>36</v>
      </c>
      <c r="N11" s="127"/>
    </row>
    <row r="12" spans="1:14" ht="42">
      <c r="A12" s="13"/>
      <c r="B12" s="30">
        <v>1</v>
      </c>
      <c r="C12" s="31" t="s">
        <v>24</v>
      </c>
      <c r="D12" s="55">
        <v>0.06</v>
      </c>
      <c r="E12" s="33" t="s">
        <v>25</v>
      </c>
      <c r="F12" s="94" t="s">
        <v>19</v>
      </c>
      <c r="G12" s="105" t="s">
        <v>20</v>
      </c>
      <c r="H12" s="103">
        <f t="shared" ref="H12:H17" si="2">IF(F12="Ya/Tidak",IF(G12="Ya",1,IF(G12="Tidak",0,"Blm Diisi")),IF(F12="A/B/C",IF(G12="A",1,IF(G12="B",0.5,IF(G12="C",0,"Blm Diisi"))),IF(F12="A/B/C/D",IF(G12="A",1,IF(G12="B",0.67,IF(G12="C",0.33,IF(G12="D",0,"Blm Diisi")))),IF(F12="A/B/C/D/E",IF(G12="A",1,IF(G12="B",0.75,IF(G12="C",0.5,IF(G12="D",0.25,IF(G12="E",0,"Blm Diisi"))))),IF(F12="%",IF(G12="","Blm Diisi",G12),IF(F12="Jumlah",IF(G12="","Blm Diisi",""),IF(F12="Rupiah",IF(G12="","Blm Diisi",""),IF(F12="","","-"))))))))</f>
        <v>1</v>
      </c>
      <c r="I12" s="104">
        <f t="shared" ref="I12:I17" si="3">(H12*D12)*100</f>
        <v>6</v>
      </c>
      <c r="J12" s="109"/>
      <c r="K12" s="124" t="s">
        <v>20</v>
      </c>
      <c r="L12" s="122">
        <f t="shared" ref="L12:L17" si="4">IF(F12="Ya/Tidak",IF(K12="Ya",1,IF(K12="Tidak",0,"Blm Diisi")),IF(F12="A/B/C",IF(K12="A",1,IF(K12="B",0.5,IF(K12="C",0,"Blm Diisi"))),IF(F12="A/B/C/D",IF(K12="A",1,IF(K12="B",0.67,IF(K12="C",0.33,IF(K12="D",0,"Blm Diisi")))),IF(F12="A/B/C/D/E",IF(K12="A",1,IF(K12="B",0.75,IF(K12="C",0.5,IF(K12="D",0.25,IF(K12="E",0,"Blm Diisi"))))),IF(F12="%",IF(K12="","Blm Diisi",K12),IF(F12="Jumlah",IF(K12="","Blm Diisi",""),IF(F12="Rupiah",IF(K12="","Blm Diisi",""),IF(F12="","","-"))))))))</f>
        <v>1</v>
      </c>
      <c r="M12" s="123">
        <f t="shared" ref="M12:M17" si="5">(L12*D12)*100</f>
        <v>6</v>
      </c>
      <c r="N12" s="127"/>
    </row>
    <row r="13" spans="1:14" ht="42">
      <c r="A13" s="13"/>
      <c r="B13" s="30">
        <v>2</v>
      </c>
      <c r="C13" s="31" t="s">
        <v>26</v>
      </c>
      <c r="D13" s="55">
        <v>0.06</v>
      </c>
      <c r="E13" s="33" t="s">
        <v>27</v>
      </c>
      <c r="F13" s="94" t="s">
        <v>19</v>
      </c>
      <c r="G13" s="105" t="s">
        <v>20</v>
      </c>
      <c r="H13" s="103">
        <f t="shared" si="2"/>
        <v>1</v>
      </c>
      <c r="I13" s="104">
        <f t="shared" si="3"/>
        <v>6</v>
      </c>
      <c r="J13" s="109"/>
      <c r="K13" s="124" t="s">
        <v>20</v>
      </c>
      <c r="L13" s="122">
        <f t="shared" si="4"/>
        <v>1</v>
      </c>
      <c r="M13" s="123">
        <f t="shared" si="5"/>
        <v>6</v>
      </c>
      <c r="N13" s="127"/>
    </row>
    <row r="14" spans="1:14" ht="126">
      <c r="A14" s="13"/>
      <c r="B14" s="30">
        <v>3</v>
      </c>
      <c r="C14" s="33" t="s">
        <v>28</v>
      </c>
      <c r="D14" s="55">
        <v>0.06</v>
      </c>
      <c r="E14" s="33" t="s">
        <v>29</v>
      </c>
      <c r="F14" s="94" t="s">
        <v>30</v>
      </c>
      <c r="G14" s="102" t="s">
        <v>14</v>
      </c>
      <c r="H14" s="103">
        <f t="shared" si="2"/>
        <v>1</v>
      </c>
      <c r="I14" s="110">
        <f t="shared" si="3"/>
        <v>6</v>
      </c>
      <c r="J14" s="109"/>
      <c r="K14" s="121" t="s">
        <v>14</v>
      </c>
      <c r="L14" s="122">
        <f t="shared" si="4"/>
        <v>1</v>
      </c>
      <c r="M14" s="123">
        <f t="shared" si="5"/>
        <v>6</v>
      </c>
      <c r="N14" s="127"/>
    </row>
    <row r="15" spans="1:14" ht="147">
      <c r="A15" s="13"/>
      <c r="B15" s="30">
        <v>4</v>
      </c>
      <c r="C15" s="31" t="s">
        <v>31</v>
      </c>
      <c r="D15" s="55">
        <v>0.06</v>
      </c>
      <c r="E15" s="33" t="s">
        <v>160</v>
      </c>
      <c r="F15" s="94" t="s">
        <v>32</v>
      </c>
      <c r="G15" s="102" t="s">
        <v>14</v>
      </c>
      <c r="H15" s="103">
        <f t="shared" si="2"/>
        <v>1</v>
      </c>
      <c r="I15" s="110">
        <f t="shared" si="3"/>
        <v>6</v>
      </c>
      <c r="J15" s="109"/>
      <c r="K15" s="121" t="s">
        <v>14</v>
      </c>
      <c r="L15" s="122">
        <f t="shared" si="4"/>
        <v>1</v>
      </c>
      <c r="M15" s="123">
        <f t="shared" si="5"/>
        <v>6</v>
      </c>
      <c r="N15" s="127"/>
    </row>
    <row r="16" spans="1:14" ht="147">
      <c r="A16" s="13"/>
      <c r="B16" s="30">
        <v>5</v>
      </c>
      <c r="C16" s="31" t="s">
        <v>33</v>
      </c>
      <c r="D16" s="55">
        <v>0.06</v>
      </c>
      <c r="E16" s="33" t="s">
        <v>34</v>
      </c>
      <c r="F16" s="94" t="s">
        <v>30</v>
      </c>
      <c r="G16" s="102" t="s">
        <v>14</v>
      </c>
      <c r="H16" s="103">
        <f t="shared" si="2"/>
        <v>1</v>
      </c>
      <c r="I16" s="104">
        <f t="shared" si="3"/>
        <v>6</v>
      </c>
      <c r="J16" s="109"/>
      <c r="K16" s="121" t="s">
        <v>14</v>
      </c>
      <c r="L16" s="122">
        <f t="shared" si="4"/>
        <v>1</v>
      </c>
      <c r="M16" s="123">
        <f t="shared" si="5"/>
        <v>6</v>
      </c>
      <c r="N16" s="127"/>
    </row>
    <row r="17" spans="1:14" ht="105">
      <c r="A17" s="13"/>
      <c r="B17" s="30">
        <v>6</v>
      </c>
      <c r="C17" s="31" t="s">
        <v>35</v>
      </c>
      <c r="D17" s="55">
        <v>0.06</v>
      </c>
      <c r="E17" s="33" t="s">
        <v>36</v>
      </c>
      <c r="F17" s="95" t="s">
        <v>32</v>
      </c>
      <c r="G17" s="102" t="s">
        <v>14</v>
      </c>
      <c r="H17" s="103">
        <f t="shared" si="2"/>
        <v>1</v>
      </c>
      <c r="I17" s="104">
        <f t="shared" si="3"/>
        <v>6</v>
      </c>
      <c r="J17" s="109"/>
      <c r="K17" s="121" t="s">
        <v>14</v>
      </c>
      <c r="L17" s="122">
        <f t="shared" si="4"/>
        <v>1</v>
      </c>
      <c r="M17" s="123">
        <f t="shared" si="5"/>
        <v>6</v>
      </c>
      <c r="N17" s="127"/>
    </row>
    <row r="18" spans="1:14" ht="39">
      <c r="A18" s="13"/>
      <c r="B18" s="23" t="s">
        <v>37</v>
      </c>
      <c r="C18" s="24" t="s">
        <v>38</v>
      </c>
      <c r="D18" s="25">
        <f>SUM(D19:D23)</f>
        <v>0.24000000000000002</v>
      </c>
      <c r="E18" s="26"/>
      <c r="F18" s="72"/>
      <c r="G18" s="106"/>
      <c r="H18" s="107"/>
      <c r="I18" s="108">
        <f>SUM(I19:I23)</f>
        <v>24</v>
      </c>
      <c r="J18" s="109"/>
      <c r="K18" s="125"/>
      <c r="L18" s="126"/>
      <c r="M18" s="126">
        <f>SUM(M19:M23)</f>
        <v>24</v>
      </c>
      <c r="N18" s="127"/>
    </row>
    <row r="19" spans="1:14" ht="105">
      <c r="A19" s="13"/>
      <c r="B19" s="30">
        <v>1</v>
      </c>
      <c r="C19" s="31" t="s">
        <v>39</v>
      </c>
      <c r="D19" s="55">
        <v>0.06</v>
      </c>
      <c r="E19" s="33" t="s">
        <v>40</v>
      </c>
      <c r="F19" s="94" t="s">
        <v>30</v>
      </c>
      <c r="G19" s="102" t="s">
        <v>14</v>
      </c>
      <c r="H19" s="103">
        <f t="shared" ref="H19:H21" si="6">IF(F19="Ya/Tidak",IF(G19="Ya",1,IF(G19="Tidak",0,"Blm Diisi")),IF(F19="A/B/C",IF(G19="A",1,IF(G19="B",0.5,IF(G19="C",0,"Blm Diisi"))),IF(F19="A/B/C/D",IF(G19="A",1,IF(G19="B",0.67,IF(G19="C",0.33,IF(G19="D",0,"Blm Diisi")))),IF(F19="A/B/C/D/E",IF(G19="A",1,IF(G19="B",0.75,IF(G19="C",0.5,IF(G19="D",0.25,IF(G19="E",0,"Blm Diisi"))))),IF(F19="%",IF(G19="","Blm Diisi",G19),IF(F19="Jumlah",IF(G19="","Blm Diisi",""),IF(F19="Rupiah",IF(G19="","Blm Diisi",""),IF(F19="","","-"))))))))</f>
        <v>1</v>
      </c>
      <c r="I19" s="110">
        <f>(H19*D19)*100</f>
        <v>6</v>
      </c>
      <c r="J19" s="101"/>
      <c r="K19" s="121" t="s">
        <v>14</v>
      </c>
      <c r="L19" s="122">
        <f t="shared" ref="L19:L22" si="7">IF(F19="Ya/Tidak",IF(K19="Ya",1,IF(K19="Tidak",0,"Blm Diisi")),IF(F19="A/B/C",IF(K19="A",1,IF(K19="B",0.5,IF(K19="C",0,"Blm Diisi"))),IF(F19="A/B/C/D",IF(K19="A",1,IF(K19="B",0.67,IF(K19="C",0.33,IF(K19="D",0,"Blm Diisi")))),IF(F19="A/B/C/D/E",IF(K19="A",1,IF(K19="B",0.75,IF(K19="C",0.5,IF(K19="D",0.25,IF(K19="E",0,"Blm Diisi"))))),IF(F19="%",IF(K19="","Blm Diisi",K19),IF(F19="Jumlah",IF(K19="","Blm Diisi",""),IF(F19="Rupiah",IF(K19="","Blm Diisi",""),IF(F19="","","-"))))))))</f>
        <v>1</v>
      </c>
      <c r="M19" s="123">
        <f>(L19*D19)*100</f>
        <v>6</v>
      </c>
      <c r="N19" s="120"/>
    </row>
    <row r="20" spans="1:14" ht="126">
      <c r="A20" s="13"/>
      <c r="B20" s="30">
        <v>2</v>
      </c>
      <c r="C20" s="31" t="s">
        <v>41</v>
      </c>
      <c r="D20" s="55">
        <v>0.05</v>
      </c>
      <c r="E20" s="33" t="s">
        <v>42</v>
      </c>
      <c r="F20" s="94" t="s">
        <v>30</v>
      </c>
      <c r="G20" s="102" t="s">
        <v>14</v>
      </c>
      <c r="H20" s="103">
        <f t="shared" si="6"/>
        <v>1</v>
      </c>
      <c r="I20" s="110">
        <f>(H20*D20)*100</f>
        <v>5</v>
      </c>
      <c r="J20" s="101"/>
      <c r="K20" s="121" t="s">
        <v>14</v>
      </c>
      <c r="L20" s="122">
        <f t="shared" si="7"/>
        <v>1</v>
      </c>
      <c r="M20" s="123">
        <f>(L20*D20)*100</f>
        <v>5</v>
      </c>
      <c r="N20" s="120"/>
    </row>
    <row r="21" spans="1:14" ht="105">
      <c r="A21" s="13"/>
      <c r="B21" s="30">
        <v>3</v>
      </c>
      <c r="C21" s="31" t="s">
        <v>43</v>
      </c>
      <c r="D21" s="55">
        <v>0.05</v>
      </c>
      <c r="E21" s="33" t="s">
        <v>44</v>
      </c>
      <c r="F21" s="94" t="s">
        <v>32</v>
      </c>
      <c r="G21" s="102" t="s">
        <v>14</v>
      </c>
      <c r="H21" s="103">
        <f t="shared" si="6"/>
        <v>1</v>
      </c>
      <c r="I21" s="110">
        <f>(H21*D21)*100</f>
        <v>5</v>
      </c>
      <c r="J21" s="101"/>
      <c r="K21" s="121" t="s">
        <v>14</v>
      </c>
      <c r="L21" s="122">
        <f t="shared" si="7"/>
        <v>1</v>
      </c>
      <c r="M21" s="123">
        <f>(L21*D21)*100</f>
        <v>5</v>
      </c>
      <c r="N21" s="120"/>
    </row>
    <row r="22" spans="1:14" ht="84">
      <c r="A22" s="13"/>
      <c r="B22" s="30">
        <v>4</v>
      </c>
      <c r="C22" s="31" t="s">
        <v>45</v>
      </c>
      <c r="D22" s="55">
        <v>0.05</v>
      </c>
      <c r="E22" s="33" t="s">
        <v>46</v>
      </c>
      <c r="F22" s="94" t="s">
        <v>19</v>
      </c>
      <c r="G22" s="105" t="s">
        <v>20</v>
      </c>
      <c r="H22" s="103">
        <f>IF(F22="Ya/Tidak",IF(G22="Ya",1,IF(G22="Tidak",0,"Blm Diisi")),IF(F22="A/B/C",IF(G22="A",1,IF(G22="B",0.5,IF(G22="C",0,"Blm Diisi"))),IF(F22="A/B/C/D",IF(G22="A",1,IF(G22="B",0.67,IF(G22="C",0.33,IF(G22="D",0,"Blm Diisi")))),IF(F22="A/B/C/D/E",IF(G22="A",1,IF(G22="B",0.75,IF(G22="C",0.5,IF(G22="D",0.25,IF(G22="E",0,"Blm Diisi"))))),IF(F22="%",IF(G22="","Blm Diisi",G22),IF(F22="Jumlah",IF(G22="","Blm Diisi",""),IF(F22="Rupiah",IF(G22="","Blm Diisi",""),IF(F22="","","-"))))))))</f>
        <v>1</v>
      </c>
      <c r="I22" s="104">
        <f t="shared" ref="I22" si="8">(H22*D22)*100</f>
        <v>5</v>
      </c>
      <c r="J22" s="101"/>
      <c r="K22" s="124" t="s">
        <v>20</v>
      </c>
      <c r="L22" s="122">
        <f t="shared" si="7"/>
        <v>1</v>
      </c>
      <c r="M22" s="123">
        <f t="shared" ref="M22" si="9">(L22*D22)*100</f>
        <v>5</v>
      </c>
      <c r="N22" s="120"/>
    </row>
    <row r="23" spans="1:14" ht="84">
      <c r="A23" s="13"/>
      <c r="B23" s="30">
        <v>5</v>
      </c>
      <c r="C23" s="31" t="s">
        <v>47</v>
      </c>
      <c r="D23" s="55">
        <v>0.03</v>
      </c>
      <c r="E23" s="33" t="s">
        <v>48</v>
      </c>
      <c r="F23" s="94" t="s">
        <v>30</v>
      </c>
      <c r="G23" s="102" t="s">
        <v>14</v>
      </c>
      <c r="H23" s="103">
        <f t="shared" ref="H23" si="10">IF(F23="Ya/Tidak",IF(G23="Ya",1,IF(G23="Tidak",0,"Blm Diisi")),IF(F23="A/B/C",IF(G23="A",1,IF(G23="B",0.5,IF(G23="C",0,"Blm Diisi"))),IF(F23="A/B/C/D",IF(G23="A",1,IF(G23="B",0.67,IF(G23="C",0.33,IF(G23="D",0,"Blm Diisi")))),IF(F23="A/B/C/D/E",IF(G23="A",1,IF(G23="B",0.75,IF(G23="C",0.5,IF(G23="D",0.25,IF(G23="E",0,"Blm Diisi"))))),IF(F23="%",IF(G23="","Blm Diisi",G23),IF(F23="Jumlah",IF(G23="","Blm Diisi",""),IF(F23="Rupiah",IF(G23="","Blm Diisi",""),IF(F23="","","-"))))))))</f>
        <v>1</v>
      </c>
      <c r="I23" s="110">
        <f>(H23*D23)*100</f>
        <v>3</v>
      </c>
      <c r="J23" s="101"/>
      <c r="K23" s="121" t="s">
        <v>14</v>
      </c>
      <c r="L23" s="122">
        <f t="shared" ref="L23" si="11">IF(F23="Ya/Tidak",IF(K23="Ya",1,IF(K23="Tidak",0,"Blm Diisi")),IF(F23="A/B/C",IF(K23="A",1,IF(K23="B",0.5,IF(K23="C",0,"Blm Diisi"))),IF(F23="A/B/C/D",IF(K23="A",1,IF(K23="B",0.67,IF(K23="C",0.33,IF(K23="D",0,"Blm Diisi")))),IF(F23="A/B/C/D/E",IF(K23="A",1,IF(K23="B",0.75,IF(K23="C",0.5,IF(K23="D",0.25,IF(K23="E",0,"Blm Diisi"))))),IF(F23="%",IF(K23="","Blm Diisi",K23),IF(F23="Jumlah",IF(K23="","Blm Diisi",""),IF(F23="Rupiah",IF(K23="","Blm Diisi",""),IF(F23="","","-"))))))))</f>
        <v>1</v>
      </c>
      <c r="M23" s="123">
        <f>(L23*D23)*100</f>
        <v>3</v>
      </c>
      <c r="N23" s="120"/>
    </row>
    <row r="24" spans="1:14" ht="20.25" customHeight="1">
      <c r="A24" s="13"/>
      <c r="B24" s="23" t="s">
        <v>50</v>
      </c>
      <c r="C24" s="24" t="s">
        <v>51</v>
      </c>
      <c r="D24" s="25">
        <f>SUM(D25)</f>
        <v>0.2</v>
      </c>
      <c r="E24" s="26"/>
      <c r="F24" s="72"/>
      <c r="G24" s="106"/>
      <c r="H24" s="107"/>
      <c r="I24" s="111">
        <f>I25</f>
        <v>20</v>
      </c>
      <c r="J24" s="109"/>
      <c r="K24" s="125"/>
      <c r="L24" s="126"/>
      <c r="M24" s="128">
        <f>M25</f>
        <v>20</v>
      </c>
      <c r="N24" s="127"/>
    </row>
    <row r="25" spans="1:14" ht="22.5" customHeight="1">
      <c r="A25" s="13"/>
      <c r="B25" s="135">
        <v>1</v>
      </c>
      <c r="C25" s="137" t="s">
        <v>52</v>
      </c>
      <c r="D25" s="138">
        <v>0.2</v>
      </c>
      <c r="E25" s="137" t="s">
        <v>53</v>
      </c>
      <c r="F25" s="140" t="s">
        <v>54</v>
      </c>
      <c r="G25" s="142">
        <v>1</v>
      </c>
      <c r="H25" s="144">
        <f>(G25/100%)</f>
        <v>1</v>
      </c>
      <c r="I25" s="146">
        <f>(D25*H25)*100</f>
        <v>20</v>
      </c>
      <c r="J25" s="157"/>
      <c r="K25" s="201">
        <v>1</v>
      </c>
      <c r="L25" s="148">
        <f>(K25/100%)</f>
        <v>1</v>
      </c>
      <c r="M25" s="150">
        <f>(D25*L25)*100</f>
        <v>20</v>
      </c>
      <c r="N25" s="171"/>
    </row>
    <row r="26" spans="1:14" ht="22.5" customHeight="1">
      <c r="A26" s="13"/>
      <c r="B26" s="136"/>
      <c r="C26" s="136"/>
      <c r="D26" s="139"/>
      <c r="E26" s="136"/>
      <c r="F26" s="141"/>
      <c r="G26" s="143"/>
      <c r="H26" s="145"/>
      <c r="I26" s="145"/>
      <c r="J26" s="158"/>
      <c r="K26" s="147"/>
      <c r="L26" s="149"/>
      <c r="M26" s="149"/>
      <c r="N26" s="172"/>
    </row>
    <row r="27" spans="1:14" ht="23.25" customHeight="1">
      <c r="A27" s="13"/>
      <c r="B27" s="23" t="s">
        <v>55</v>
      </c>
      <c r="C27" s="24" t="s">
        <v>56</v>
      </c>
      <c r="D27" s="25">
        <f>SUM(D28:D29)</f>
        <v>0.05</v>
      </c>
      <c r="E27" s="26"/>
      <c r="F27" s="72"/>
      <c r="G27" s="106"/>
      <c r="H27" s="107"/>
      <c r="I27" s="108">
        <f>SUM(I28:I29)</f>
        <v>5</v>
      </c>
      <c r="J27" s="109"/>
      <c r="K27" s="125"/>
      <c r="L27" s="126"/>
      <c r="M27" s="126">
        <f>SUM(M28:M29)</f>
        <v>5</v>
      </c>
      <c r="N27" s="127"/>
    </row>
    <row r="28" spans="1:14" ht="189">
      <c r="A28" s="13"/>
      <c r="B28" s="30">
        <v>1</v>
      </c>
      <c r="C28" s="31" t="s">
        <v>57</v>
      </c>
      <c r="D28" s="62">
        <v>2.5000000000000001E-2</v>
      </c>
      <c r="E28" s="33" t="s">
        <v>58</v>
      </c>
      <c r="F28" s="94" t="s">
        <v>30</v>
      </c>
      <c r="G28" s="102" t="s">
        <v>14</v>
      </c>
      <c r="H28" s="103">
        <f t="shared" ref="H28:H29" si="12">IF(F28="Ya/Tidak",IF(G28="Ya",1,IF(G28="Tidak",0,"Blm Diisi")),IF(F28="A/B/C",IF(G28="A",1,IF(G28="B",0.5,IF(G28="C",0,"Blm Diisi"))),IF(F28="A/B/C/D",IF(G28="A",1,IF(G28="B",0.67,IF(G28="C",0.33,IF(G28="D",0,"Blm Diisi")))),IF(F28="A/B/C/D/E",IF(G28="A",1,IF(G28="B",0.75,IF(G28="C",0.5,IF(G28="D",0.25,IF(G28="E",0,"Blm Diisi"))))),IF(F28="%",IF(G28="","Blm Diisi",G28),IF(F28="Jumlah",IF(G28="","Blm Diisi",""),IF(F28="Rupiah",IF(G28="","Blm Diisi",""),IF(F28="","","-"))))))))</f>
        <v>1</v>
      </c>
      <c r="I28" s="104">
        <f>(D28*H28)*100</f>
        <v>2.5</v>
      </c>
      <c r="J28" s="109"/>
      <c r="K28" s="121" t="s">
        <v>14</v>
      </c>
      <c r="L28" s="122">
        <f t="shared" ref="L28:L29" si="13">IF(F28="Ya/Tidak",IF(K28="Ya",1,IF(K28="Tidak",0,"Blm Diisi")),IF(F28="A/B/C",IF(K28="A",1,IF(K28="B",0.5,IF(K28="C",0,"Blm Diisi"))),IF(F28="A/B/C/D",IF(K28="A",1,IF(K28="B",0.67,IF(K28="C",0.33,IF(K28="D",0,"Blm Diisi")))),IF(F28="A/B/C/D/E",IF(K28="A",1,IF(K28="B",0.75,IF(K28="C",0.5,IF(K28="D",0.25,IF(K28="E",0,"Blm Diisi"))))),IF(F28="%",IF(K28="","Blm Diisi",K28),IF(F28="Jumlah",IF(K28="","Blm Diisi",""),IF(F28="Rupiah",IF(K28="","Blm Diisi",""),IF(F28="","","-"))))))))</f>
        <v>1</v>
      </c>
      <c r="M28" s="123">
        <f>(L28*D28)*100</f>
        <v>2.5</v>
      </c>
      <c r="N28" s="127"/>
    </row>
    <row r="29" spans="1:14" ht="231.75" thickBot="1">
      <c r="A29" s="13"/>
      <c r="B29" s="30">
        <v>2</v>
      </c>
      <c r="C29" s="31" t="s">
        <v>59</v>
      </c>
      <c r="D29" s="62">
        <v>2.5000000000000001E-2</v>
      </c>
      <c r="E29" s="33" t="s">
        <v>161</v>
      </c>
      <c r="F29" s="92" t="s">
        <v>13</v>
      </c>
      <c r="G29" s="112" t="s">
        <v>14</v>
      </c>
      <c r="H29" s="113">
        <f t="shared" si="12"/>
        <v>1</v>
      </c>
      <c r="I29" s="114">
        <f>(H29*D29)*100</f>
        <v>2.5</v>
      </c>
      <c r="J29" s="115"/>
      <c r="K29" s="129" t="s">
        <v>14</v>
      </c>
      <c r="L29" s="130">
        <f t="shared" si="13"/>
        <v>1</v>
      </c>
      <c r="M29" s="131">
        <f>(L29*D29)*100</f>
        <v>2.5</v>
      </c>
      <c r="N29" s="132"/>
    </row>
    <row r="30" spans="1:14" ht="20.25" customHeight="1">
      <c r="A30" s="14"/>
      <c r="B30" s="14"/>
      <c r="C30" s="4"/>
      <c r="D30" s="57">
        <f>D8+D11+D18+D24+D27</f>
        <v>1</v>
      </c>
      <c r="E30" s="4"/>
      <c r="F30" s="14"/>
      <c r="G30" s="14"/>
      <c r="H30" s="14"/>
      <c r="I30" s="58">
        <f>I8+I11+I18+I25+I27</f>
        <v>100</v>
      </c>
      <c r="J30" s="14"/>
      <c r="K30" s="14"/>
      <c r="L30" s="14"/>
      <c r="M30" s="59">
        <f>M8+M11+M18+M25+M27</f>
        <v>100</v>
      </c>
      <c r="N30" s="14"/>
    </row>
    <row r="31" spans="1:14" ht="20.25" customHeight="1">
      <c r="A31" s="14"/>
      <c r="B31" s="14"/>
      <c r="C31" s="4"/>
      <c r="D31" s="57"/>
      <c r="E31" s="4"/>
      <c r="F31" s="14"/>
      <c r="G31" s="14"/>
      <c r="H31" s="14"/>
      <c r="I31" s="58"/>
      <c r="J31" s="14"/>
      <c r="K31" s="14"/>
      <c r="L31" s="14"/>
      <c r="M31" s="59"/>
      <c r="N31" s="14"/>
    </row>
    <row r="32" spans="1:14" s="71" customFormat="1" ht="15.75" customHeight="1">
      <c r="A32" s="1"/>
      <c r="B32" s="2"/>
      <c r="C32" s="3"/>
      <c r="D32" s="4"/>
      <c r="E32" s="3"/>
      <c r="F32" s="5"/>
      <c r="G32" s="5"/>
      <c r="H32" s="5"/>
      <c r="I32" s="5"/>
      <c r="J32" s="1"/>
      <c r="K32" s="5"/>
      <c r="L32" s="5"/>
      <c r="M32" s="5"/>
      <c r="N32" s="1"/>
    </row>
    <row r="33" spans="1:14" s="71" customFormat="1" ht="15.75" customHeight="1">
      <c r="A33" s="1"/>
      <c r="B33" s="2"/>
      <c r="C33" s="3"/>
      <c r="D33" s="4"/>
      <c r="E33" s="3"/>
      <c r="F33" s="5"/>
      <c r="G33" s="5"/>
      <c r="H33" s="5"/>
      <c r="I33" s="5"/>
      <c r="J33" s="1"/>
      <c r="K33" s="5"/>
      <c r="L33" s="5"/>
      <c r="M33" s="5"/>
      <c r="N33" s="1"/>
    </row>
    <row r="34" spans="1:14" s="71" customFormat="1" ht="15.75" customHeight="1">
      <c r="A34" s="1"/>
      <c r="B34" s="2"/>
      <c r="C34" s="3"/>
      <c r="D34" s="4"/>
      <c r="E34" s="3"/>
      <c r="F34" s="5"/>
      <c r="G34" s="5"/>
      <c r="H34" s="5"/>
      <c r="I34" s="5"/>
      <c r="J34" s="1"/>
      <c r="K34" s="5"/>
      <c r="L34" s="5"/>
      <c r="M34" s="5"/>
      <c r="N34" s="1"/>
    </row>
    <row r="35" spans="1:14" s="71" customFormat="1" ht="15.75" customHeight="1">
      <c r="A35" s="1"/>
      <c r="B35" s="2"/>
      <c r="C35" s="3"/>
      <c r="D35" s="4"/>
      <c r="E35" s="3"/>
      <c r="F35" s="5"/>
      <c r="G35" s="5"/>
      <c r="H35" s="5"/>
      <c r="I35" s="5"/>
      <c r="J35" s="1"/>
      <c r="K35" s="5"/>
      <c r="L35" s="5"/>
      <c r="M35" s="5"/>
      <c r="N35" s="1"/>
    </row>
    <row r="36" spans="1:14" s="71" customFormat="1" ht="15.75" customHeight="1">
      <c r="A36" s="1"/>
      <c r="B36" s="2"/>
      <c r="C36" s="3"/>
      <c r="D36" s="4"/>
      <c r="E36" s="3"/>
      <c r="F36" s="5"/>
      <c r="G36" s="5"/>
      <c r="H36" s="5"/>
      <c r="I36" s="5"/>
      <c r="J36" s="1"/>
      <c r="K36" s="5"/>
      <c r="L36" s="5"/>
      <c r="M36" s="5"/>
      <c r="N36" s="1"/>
    </row>
    <row r="37" spans="1:14" s="71" customFormat="1" ht="15.75" customHeight="1">
      <c r="A37" s="1"/>
      <c r="B37" s="2"/>
      <c r="C37" s="3"/>
      <c r="D37" s="4"/>
      <c r="E37" s="3"/>
      <c r="F37" s="5"/>
      <c r="G37" s="5"/>
      <c r="H37" s="5"/>
      <c r="I37" s="5"/>
      <c r="J37" s="1"/>
      <c r="K37" s="5"/>
      <c r="L37" s="5"/>
      <c r="M37" s="5"/>
      <c r="N37" s="1"/>
    </row>
    <row r="38" spans="1:14" s="71" customFormat="1" ht="15.75" customHeight="1">
      <c r="A38" s="1"/>
      <c r="B38" s="2"/>
      <c r="C38" s="3"/>
      <c r="D38" s="4"/>
      <c r="E38" s="3"/>
      <c r="F38" s="5"/>
      <c r="G38" s="5"/>
      <c r="H38" s="5"/>
      <c r="I38" s="5"/>
      <c r="J38" s="1"/>
      <c r="K38" s="5"/>
      <c r="L38" s="5"/>
      <c r="M38" s="5"/>
      <c r="N38" s="1"/>
    </row>
    <row r="39" spans="1:14" s="71" customFormat="1" ht="15.75" customHeight="1">
      <c r="A39" s="1"/>
      <c r="B39" s="2"/>
      <c r="C39" s="3"/>
      <c r="D39" s="4"/>
      <c r="E39" s="3"/>
      <c r="F39" s="5"/>
      <c r="G39" s="5"/>
      <c r="H39" s="5"/>
      <c r="I39" s="5"/>
      <c r="J39" s="1"/>
      <c r="K39" s="5"/>
      <c r="L39" s="5"/>
      <c r="M39" s="5"/>
      <c r="N39" s="1"/>
    </row>
    <row r="40" spans="1:14" s="71" customFormat="1" ht="15.75" customHeight="1">
      <c r="A40" s="1"/>
      <c r="B40" s="2"/>
      <c r="C40" s="3"/>
      <c r="D40" s="4"/>
      <c r="E40" s="3"/>
      <c r="F40" s="5"/>
      <c r="G40" s="5"/>
      <c r="H40" s="5"/>
      <c r="I40" s="5"/>
      <c r="J40" s="1"/>
      <c r="K40" s="5"/>
      <c r="L40" s="5"/>
      <c r="M40" s="5"/>
      <c r="N40" s="1"/>
    </row>
    <row r="41" spans="1:14" s="71" customFormat="1" ht="15.75" customHeight="1">
      <c r="A41" s="1"/>
      <c r="B41" s="2"/>
      <c r="C41" s="3"/>
      <c r="D41" s="4"/>
      <c r="E41" s="3"/>
      <c r="F41" s="5"/>
      <c r="G41" s="5"/>
      <c r="H41" s="5"/>
      <c r="I41" s="5"/>
      <c r="J41" s="1"/>
      <c r="K41" s="5"/>
      <c r="L41" s="5"/>
      <c r="M41" s="5"/>
      <c r="N41" s="1"/>
    </row>
    <row r="42" spans="1:14" s="71" customFormat="1" ht="15.75" customHeight="1">
      <c r="A42" s="1"/>
      <c r="B42" s="2"/>
      <c r="C42" s="3"/>
      <c r="D42" s="4"/>
      <c r="E42" s="3"/>
      <c r="F42" s="5"/>
      <c r="G42" s="5"/>
      <c r="H42" s="5"/>
      <c r="I42" s="5"/>
      <c r="J42" s="1"/>
      <c r="K42" s="5"/>
      <c r="L42" s="5"/>
      <c r="M42" s="5"/>
      <c r="N42" s="1"/>
    </row>
    <row r="43" spans="1:14" s="71" customFormat="1" ht="15.75" customHeight="1">
      <c r="A43" s="1"/>
      <c r="B43" s="2"/>
      <c r="C43" s="3"/>
      <c r="D43" s="4"/>
      <c r="E43" s="3"/>
      <c r="F43" s="5"/>
      <c r="G43" s="5"/>
      <c r="H43" s="5"/>
      <c r="I43" s="5"/>
      <c r="J43" s="1"/>
      <c r="K43" s="5"/>
      <c r="L43" s="5"/>
      <c r="M43" s="5"/>
      <c r="N43" s="1"/>
    </row>
    <row r="44" spans="1:14" s="71" customFormat="1" ht="15.75" customHeight="1">
      <c r="A44" s="1"/>
      <c r="B44" s="2"/>
      <c r="C44" s="3"/>
      <c r="D44" s="4"/>
      <c r="E44" s="3"/>
      <c r="F44" s="5"/>
      <c r="G44" s="5"/>
      <c r="H44" s="5"/>
      <c r="I44" s="5"/>
      <c r="J44" s="1"/>
      <c r="K44" s="5"/>
      <c r="L44" s="5"/>
      <c r="M44" s="5"/>
      <c r="N44" s="1"/>
    </row>
    <row r="45" spans="1:14" s="71" customFormat="1" ht="15.75" customHeight="1">
      <c r="A45" s="1"/>
      <c r="B45" s="2"/>
      <c r="C45" s="3"/>
      <c r="D45" s="4"/>
      <c r="E45" s="3"/>
      <c r="F45" s="5"/>
      <c r="G45" s="5"/>
      <c r="H45" s="5"/>
      <c r="I45" s="5"/>
      <c r="J45" s="1"/>
      <c r="K45" s="5"/>
      <c r="L45" s="5"/>
      <c r="M45" s="5"/>
      <c r="N45" s="1"/>
    </row>
    <row r="46" spans="1:14" s="71" customFormat="1" ht="15.75" customHeight="1">
      <c r="A46" s="1"/>
      <c r="B46" s="2"/>
      <c r="C46" s="3"/>
      <c r="D46" s="4"/>
      <c r="E46" s="3"/>
      <c r="F46" s="5"/>
      <c r="G46" s="5"/>
      <c r="H46" s="5"/>
      <c r="I46" s="5"/>
      <c r="J46" s="1"/>
      <c r="K46" s="5"/>
      <c r="L46" s="5"/>
      <c r="M46" s="5"/>
      <c r="N46" s="1"/>
    </row>
    <row r="47" spans="1:14" s="71" customFormat="1" ht="15.75" customHeight="1">
      <c r="A47" s="1"/>
      <c r="B47" s="2"/>
      <c r="C47" s="3"/>
      <c r="D47" s="4"/>
      <c r="E47" s="3"/>
      <c r="F47" s="5"/>
      <c r="G47" s="5"/>
      <c r="H47" s="5"/>
      <c r="I47" s="5"/>
      <c r="J47" s="1"/>
      <c r="K47" s="5"/>
      <c r="L47" s="5"/>
      <c r="M47" s="5"/>
      <c r="N47" s="1"/>
    </row>
    <row r="48" spans="1:14" s="71" customFormat="1" ht="15.75" customHeight="1">
      <c r="A48" s="1"/>
      <c r="B48" s="2"/>
      <c r="C48" s="3"/>
      <c r="D48" s="4"/>
      <c r="E48" s="3"/>
      <c r="F48" s="5"/>
      <c r="G48" s="5"/>
      <c r="H48" s="5"/>
      <c r="I48" s="5"/>
      <c r="J48" s="1"/>
      <c r="K48" s="5"/>
      <c r="L48" s="5"/>
      <c r="M48" s="5"/>
      <c r="N48" s="1"/>
    </row>
    <row r="49" spans="1:14" s="71" customFormat="1" ht="15.75" customHeight="1">
      <c r="A49" s="1"/>
      <c r="B49" s="2"/>
      <c r="C49" s="3"/>
      <c r="D49" s="4"/>
      <c r="E49" s="3"/>
      <c r="F49" s="5"/>
      <c r="G49" s="5"/>
      <c r="H49" s="5"/>
      <c r="I49" s="5"/>
      <c r="J49" s="1"/>
      <c r="K49" s="5"/>
      <c r="L49" s="5"/>
      <c r="M49" s="5"/>
      <c r="N49" s="1"/>
    </row>
    <row r="50" spans="1:14" s="71" customFormat="1" ht="15.75" customHeight="1">
      <c r="A50" s="1"/>
      <c r="B50" s="2"/>
      <c r="C50" s="3"/>
      <c r="D50" s="4"/>
      <c r="E50" s="3"/>
      <c r="F50" s="5"/>
      <c r="G50" s="5"/>
      <c r="H50" s="5"/>
      <c r="I50" s="5"/>
      <c r="J50" s="1"/>
      <c r="K50" s="5"/>
      <c r="L50" s="5"/>
      <c r="M50" s="5"/>
      <c r="N50" s="1"/>
    </row>
    <row r="51" spans="1:14" s="71" customFormat="1" ht="15.75" customHeight="1">
      <c r="A51" s="1"/>
      <c r="B51" s="2"/>
      <c r="C51" s="3"/>
      <c r="D51" s="4"/>
      <c r="E51" s="3"/>
      <c r="F51" s="5"/>
      <c r="G51" s="5"/>
      <c r="H51" s="5"/>
      <c r="I51" s="5"/>
      <c r="J51" s="1"/>
      <c r="K51" s="5"/>
      <c r="L51" s="5"/>
      <c r="M51" s="5"/>
      <c r="N51" s="1"/>
    </row>
    <row r="52" spans="1:14" s="71" customFormat="1" ht="15.75" customHeight="1">
      <c r="A52" s="1"/>
      <c r="B52" s="2"/>
      <c r="C52" s="3"/>
      <c r="D52" s="4"/>
      <c r="E52" s="3"/>
      <c r="F52" s="5"/>
      <c r="G52" s="5"/>
      <c r="H52" s="5"/>
      <c r="I52" s="5"/>
      <c r="J52" s="1"/>
      <c r="K52" s="5"/>
      <c r="L52" s="5"/>
      <c r="M52" s="5"/>
      <c r="N52" s="1"/>
    </row>
    <row r="53" spans="1:14" s="71" customFormat="1" ht="15.75" customHeight="1">
      <c r="A53" s="1"/>
      <c r="B53" s="2"/>
      <c r="C53" s="3"/>
      <c r="D53" s="4"/>
      <c r="E53" s="3"/>
      <c r="F53" s="5"/>
      <c r="G53" s="5"/>
      <c r="H53" s="5"/>
      <c r="I53" s="5"/>
      <c r="J53" s="1"/>
      <c r="K53" s="5"/>
      <c r="L53" s="5"/>
      <c r="M53" s="5"/>
      <c r="N53" s="1"/>
    </row>
    <row r="54" spans="1:14" s="71" customFormat="1" ht="15.75" customHeight="1">
      <c r="A54" s="1"/>
      <c r="B54" s="2"/>
      <c r="C54" s="3"/>
      <c r="D54" s="4"/>
      <c r="E54" s="3"/>
      <c r="F54" s="5"/>
      <c r="G54" s="5"/>
      <c r="H54" s="5"/>
      <c r="I54" s="5"/>
      <c r="J54" s="1"/>
      <c r="K54" s="5"/>
      <c r="L54" s="5"/>
      <c r="M54" s="5"/>
      <c r="N54" s="1"/>
    </row>
    <row r="55" spans="1:14" s="71" customFormat="1" ht="15.75" customHeight="1">
      <c r="A55" s="1"/>
      <c r="B55" s="2"/>
      <c r="C55" s="3"/>
      <c r="D55" s="4"/>
      <c r="E55" s="3"/>
      <c r="F55" s="5"/>
      <c r="G55" s="5"/>
      <c r="H55" s="5"/>
      <c r="I55" s="5"/>
      <c r="J55" s="1"/>
      <c r="K55" s="5"/>
      <c r="L55" s="5"/>
      <c r="M55" s="5"/>
      <c r="N55" s="1"/>
    </row>
    <row r="56" spans="1:14" s="71" customFormat="1" ht="15.75" customHeight="1">
      <c r="A56" s="1"/>
      <c r="B56" s="2"/>
      <c r="C56" s="3"/>
      <c r="D56" s="4"/>
      <c r="E56" s="3"/>
      <c r="F56" s="5"/>
      <c r="G56" s="5"/>
      <c r="H56" s="5"/>
      <c r="I56" s="5"/>
      <c r="J56" s="1"/>
      <c r="K56" s="5"/>
      <c r="L56" s="5"/>
      <c r="M56" s="5"/>
      <c r="N56" s="1"/>
    </row>
    <row r="57" spans="1:14" s="71" customFormat="1" ht="15.75" customHeight="1">
      <c r="A57" s="1"/>
      <c r="B57" s="2"/>
      <c r="C57" s="3"/>
      <c r="D57" s="4"/>
      <c r="E57" s="3"/>
      <c r="F57" s="5"/>
      <c r="G57" s="5"/>
      <c r="H57" s="5"/>
      <c r="I57" s="5"/>
      <c r="J57" s="1"/>
      <c r="K57" s="5"/>
      <c r="L57" s="5"/>
      <c r="M57" s="5"/>
      <c r="N57" s="1"/>
    </row>
    <row r="58" spans="1:14" s="71" customFormat="1" ht="15.75" customHeight="1">
      <c r="A58" s="1"/>
      <c r="B58" s="2"/>
      <c r="C58" s="3"/>
      <c r="D58" s="4"/>
      <c r="E58" s="3"/>
      <c r="F58" s="5"/>
      <c r="G58" s="5"/>
      <c r="H58" s="5"/>
      <c r="I58" s="5"/>
      <c r="J58" s="1"/>
      <c r="K58" s="5"/>
      <c r="L58" s="5"/>
      <c r="M58" s="5"/>
      <c r="N58" s="1"/>
    </row>
    <row r="59" spans="1:14" s="71" customFormat="1" ht="15.75" customHeight="1">
      <c r="A59" s="1"/>
      <c r="B59" s="2"/>
      <c r="C59" s="3"/>
      <c r="D59" s="4"/>
      <c r="E59" s="3"/>
      <c r="F59" s="5"/>
      <c r="G59" s="5"/>
      <c r="H59" s="5"/>
      <c r="I59" s="5"/>
      <c r="J59" s="1"/>
      <c r="K59" s="5"/>
      <c r="L59" s="5"/>
      <c r="M59" s="5"/>
      <c r="N59" s="1"/>
    </row>
    <row r="60" spans="1:14" s="71" customFormat="1" ht="15.75" customHeight="1">
      <c r="A60" s="1"/>
      <c r="B60" s="2"/>
      <c r="C60" s="3"/>
      <c r="D60" s="4"/>
      <c r="E60" s="3"/>
      <c r="F60" s="5"/>
      <c r="G60" s="5"/>
      <c r="H60" s="5"/>
      <c r="I60" s="5"/>
      <c r="J60" s="1"/>
      <c r="K60" s="5"/>
      <c r="L60" s="5"/>
      <c r="M60" s="5"/>
      <c r="N60" s="1"/>
    </row>
    <row r="61" spans="1:14" s="71" customFormat="1" ht="15.75" customHeight="1">
      <c r="A61" s="1"/>
      <c r="B61" s="2"/>
      <c r="C61" s="3"/>
      <c r="D61" s="4"/>
      <c r="E61" s="3"/>
      <c r="F61" s="5"/>
      <c r="G61" s="5"/>
      <c r="H61" s="5"/>
      <c r="I61" s="5"/>
      <c r="J61" s="1"/>
      <c r="K61" s="5"/>
      <c r="L61" s="5"/>
      <c r="M61" s="5"/>
      <c r="N61" s="1"/>
    </row>
    <row r="62" spans="1:14" s="71" customFormat="1" ht="15.75" customHeight="1">
      <c r="A62" s="1"/>
      <c r="B62" s="2"/>
      <c r="C62" s="3"/>
      <c r="D62" s="4"/>
      <c r="E62" s="3"/>
      <c r="F62" s="5"/>
      <c r="G62" s="5"/>
      <c r="H62" s="5"/>
      <c r="I62" s="5"/>
      <c r="J62" s="1"/>
      <c r="K62" s="5"/>
      <c r="L62" s="5"/>
      <c r="M62" s="5"/>
      <c r="N62" s="1"/>
    </row>
    <row r="63" spans="1:14" s="71" customFormat="1" ht="15.75" customHeight="1">
      <c r="A63" s="1"/>
      <c r="B63" s="2"/>
      <c r="C63" s="3"/>
      <c r="D63" s="4"/>
      <c r="E63" s="3"/>
      <c r="F63" s="5"/>
      <c r="G63" s="5"/>
      <c r="H63" s="5"/>
      <c r="I63" s="5"/>
      <c r="J63" s="1"/>
      <c r="K63" s="5"/>
      <c r="L63" s="5"/>
      <c r="M63" s="5"/>
      <c r="N63" s="1"/>
    </row>
    <row r="64" spans="1:14" s="71" customFormat="1" ht="15.75" customHeight="1">
      <c r="A64" s="1"/>
      <c r="B64" s="2"/>
      <c r="C64" s="3"/>
      <c r="D64" s="4"/>
      <c r="E64" s="3"/>
      <c r="F64" s="5"/>
      <c r="G64" s="5"/>
      <c r="H64" s="5"/>
      <c r="I64" s="5"/>
      <c r="J64" s="1"/>
      <c r="K64" s="5"/>
      <c r="L64" s="5"/>
      <c r="M64" s="5"/>
      <c r="N64" s="1"/>
    </row>
    <row r="65" spans="1:14" s="71" customFormat="1" ht="15.75" customHeight="1">
      <c r="A65" s="1"/>
      <c r="B65" s="2"/>
      <c r="C65" s="3"/>
      <c r="D65" s="4"/>
      <c r="E65" s="3"/>
      <c r="F65" s="5"/>
      <c r="G65" s="5"/>
      <c r="H65" s="5"/>
      <c r="I65" s="5"/>
      <c r="J65" s="1"/>
      <c r="K65" s="5"/>
      <c r="L65" s="5"/>
      <c r="M65" s="5"/>
      <c r="N65" s="1"/>
    </row>
    <row r="66" spans="1:14" s="71" customFormat="1" ht="15.75" customHeight="1">
      <c r="A66" s="1"/>
      <c r="B66" s="2"/>
      <c r="C66" s="3"/>
      <c r="D66" s="4"/>
      <c r="E66" s="3"/>
      <c r="F66" s="5"/>
      <c r="G66" s="5"/>
      <c r="H66" s="5"/>
      <c r="I66" s="5"/>
      <c r="J66" s="1"/>
      <c r="K66" s="5"/>
      <c r="L66" s="5"/>
      <c r="M66" s="5"/>
      <c r="N66" s="1"/>
    </row>
    <row r="67" spans="1:14" s="71" customFormat="1" ht="15.75" customHeight="1">
      <c r="A67" s="1"/>
      <c r="B67" s="2"/>
      <c r="C67" s="3"/>
      <c r="D67" s="4"/>
      <c r="E67" s="3"/>
      <c r="F67" s="5"/>
      <c r="G67" s="5"/>
      <c r="H67" s="5"/>
      <c r="I67" s="5"/>
      <c r="J67" s="1"/>
      <c r="K67" s="5"/>
      <c r="L67" s="5"/>
      <c r="M67" s="5"/>
      <c r="N67" s="1"/>
    </row>
    <row r="68" spans="1:14" s="71" customFormat="1" ht="15.75" customHeight="1">
      <c r="A68" s="1"/>
      <c r="B68" s="2"/>
      <c r="C68" s="3"/>
      <c r="D68" s="4"/>
      <c r="E68" s="3"/>
      <c r="F68" s="5"/>
      <c r="G68" s="5"/>
      <c r="H68" s="5"/>
      <c r="I68" s="5"/>
      <c r="J68" s="1"/>
      <c r="K68" s="5"/>
      <c r="L68" s="5"/>
      <c r="M68" s="5"/>
      <c r="N68" s="1"/>
    </row>
    <row r="69" spans="1:14" s="71" customFormat="1" ht="15.75" customHeight="1">
      <c r="A69" s="1"/>
      <c r="B69" s="2"/>
      <c r="C69" s="3"/>
      <c r="D69" s="4"/>
      <c r="E69" s="3"/>
      <c r="F69" s="5"/>
      <c r="G69" s="5"/>
      <c r="H69" s="5"/>
      <c r="I69" s="5"/>
      <c r="J69" s="1"/>
      <c r="K69" s="5"/>
      <c r="L69" s="5"/>
      <c r="M69" s="5"/>
      <c r="N69" s="1"/>
    </row>
    <row r="70" spans="1:14" s="71" customFormat="1" ht="15.75" customHeight="1">
      <c r="A70" s="1"/>
      <c r="B70" s="2"/>
      <c r="C70" s="3"/>
      <c r="D70" s="4"/>
      <c r="E70" s="3"/>
      <c r="F70" s="5"/>
      <c r="G70" s="5"/>
      <c r="H70" s="5"/>
      <c r="I70" s="5"/>
      <c r="J70" s="1"/>
      <c r="K70" s="5"/>
      <c r="L70" s="5"/>
      <c r="M70" s="5"/>
      <c r="N70" s="1"/>
    </row>
    <row r="71" spans="1:14" s="71" customFormat="1" ht="15.75" customHeight="1">
      <c r="A71" s="1"/>
      <c r="B71" s="2"/>
      <c r="C71" s="3"/>
      <c r="D71" s="4"/>
      <c r="E71" s="3"/>
      <c r="F71" s="5"/>
      <c r="G71" s="5"/>
      <c r="H71" s="5"/>
      <c r="I71" s="5"/>
      <c r="J71" s="1"/>
      <c r="K71" s="5"/>
      <c r="L71" s="5"/>
      <c r="M71" s="5"/>
      <c r="N71" s="1"/>
    </row>
    <row r="72" spans="1:14" s="71" customFormat="1" ht="15.75" customHeight="1">
      <c r="A72" s="1"/>
      <c r="B72" s="2"/>
      <c r="C72" s="3"/>
      <c r="D72" s="4"/>
      <c r="E72" s="3"/>
      <c r="F72" s="5"/>
      <c r="G72" s="5"/>
      <c r="H72" s="5"/>
      <c r="I72" s="5"/>
      <c r="J72" s="1"/>
      <c r="K72" s="5"/>
      <c r="L72" s="5"/>
      <c r="M72" s="5"/>
      <c r="N72" s="1"/>
    </row>
    <row r="73" spans="1:14" s="71" customFormat="1" ht="15.75" customHeight="1">
      <c r="A73" s="1"/>
      <c r="B73" s="2"/>
      <c r="C73" s="3"/>
      <c r="D73" s="4"/>
      <c r="E73" s="3"/>
      <c r="F73" s="5"/>
      <c r="G73" s="5"/>
      <c r="H73" s="5"/>
      <c r="I73" s="5"/>
      <c r="J73" s="1"/>
      <c r="K73" s="5"/>
      <c r="L73" s="5"/>
      <c r="M73" s="5"/>
      <c r="N73" s="1"/>
    </row>
    <row r="74" spans="1:14" s="71" customFormat="1" ht="15.75" customHeight="1">
      <c r="A74" s="1"/>
      <c r="B74" s="2"/>
      <c r="C74" s="3"/>
      <c r="D74" s="4"/>
      <c r="E74" s="3"/>
      <c r="F74" s="5"/>
      <c r="G74" s="5"/>
      <c r="H74" s="5"/>
      <c r="I74" s="5"/>
      <c r="J74" s="1"/>
      <c r="K74" s="5"/>
      <c r="L74" s="5"/>
      <c r="M74" s="5"/>
      <c r="N74" s="1"/>
    </row>
    <row r="75" spans="1:14" s="71" customFormat="1" ht="15.75" customHeight="1">
      <c r="A75" s="1"/>
      <c r="B75" s="2"/>
      <c r="C75" s="3"/>
      <c r="D75" s="4"/>
      <c r="E75" s="3"/>
      <c r="F75" s="5"/>
      <c r="G75" s="5"/>
      <c r="H75" s="5"/>
      <c r="I75" s="5"/>
      <c r="J75" s="1"/>
      <c r="K75" s="5"/>
      <c r="L75" s="5"/>
      <c r="M75" s="5"/>
      <c r="N75" s="1"/>
    </row>
    <row r="76" spans="1:14" s="71" customFormat="1" ht="15.75" customHeight="1">
      <c r="A76" s="1"/>
      <c r="B76" s="2"/>
      <c r="C76" s="3"/>
      <c r="D76" s="4"/>
      <c r="E76" s="3"/>
      <c r="F76" s="5"/>
      <c r="G76" s="5"/>
      <c r="H76" s="5"/>
      <c r="I76" s="5"/>
      <c r="J76" s="1"/>
      <c r="K76" s="5"/>
      <c r="L76" s="5"/>
      <c r="M76" s="5"/>
      <c r="N76" s="1"/>
    </row>
    <row r="77" spans="1:14" s="71" customFormat="1" ht="15.75" customHeight="1">
      <c r="A77" s="1"/>
      <c r="B77" s="2"/>
      <c r="C77" s="3"/>
      <c r="D77" s="4"/>
      <c r="E77" s="3"/>
      <c r="F77" s="5"/>
      <c r="G77" s="5"/>
      <c r="H77" s="5"/>
      <c r="I77" s="5"/>
      <c r="J77" s="1"/>
      <c r="K77" s="5"/>
      <c r="L77" s="5"/>
      <c r="M77" s="5"/>
      <c r="N77" s="1"/>
    </row>
    <row r="78" spans="1:14" s="71" customFormat="1" ht="15.75" customHeight="1">
      <c r="A78" s="1"/>
      <c r="B78" s="2"/>
      <c r="C78" s="3"/>
      <c r="D78" s="4"/>
      <c r="E78" s="3"/>
      <c r="F78" s="5"/>
      <c r="G78" s="5"/>
      <c r="H78" s="5"/>
      <c r="I78" s="5"/>
      <c r="J78" s="1"/>
      <c r="K78" s="5"/>
      <c r="L78" s="5"/>
      <c r="M78" s="5"/>
      <c r="N78" s="1"/>
    </row>
    <row r="79" spans="1:14" s="71" customFormat="1" ht="15.75" customHeight="1">
      <c r="A79" s="1"/>
      <c r="B79" s="2"/>
      <c r="C79" s="3"/>
      <c r="D79" s="4"/>
      <c r="E79" s="3"/>
      <c r="F79" s="5"/>
      <c r="G79" s="5"/>
      <c r="H79" s="5"/>
      <c r="I79" s="5"/>
      <c r="J79" s="1"/>
      <c r="K79" s="5"/>
      <c r="L79" s="5"/>
      <c r="M79" s="5"/>
      <c r="N79" s="1"/>
    </row>
    <row r="80" spans="1:14" s="71" customFormat="1" ht="15.75" customHeight="1">
      <c r="A80" s="1"/>
      <c r="B80" s="2"/>
      <c r="C80" s="3"/>
      <c r="D80" s="4"/>
      <c r="E80" s="3"/>
      <c r="F80" s="5"/>
      <c r="G80" s="5"/>
      <c r="H80" s="5"/>
      <c r="I80" s="5"/>
      <c r="J80" s="1"/>
      <c r="K80" s="5"/>
      <c r="L80" s="5"/>
      <c r="M80" s="5"/>
      <c r="N80" s="1"/>
    </row>
    <row r="81" spans="1:14" s="71" customFormat="1" ht="15.75" customHeight="1">
      <c r="A81" s="1"/>
      <c r="B81" s="2"/>
      <c r="C81" s="3"/>
      <c r="D81" s="4"/>
      <c r="E81" s="3"/>
      <c r="F81" s="5"/>
      <c r="G81" s="5"/>
      <c r="H81" s="5"/>
      <c r="I81" s="5"/>
      <c r="J81" s="1"/>
      <c r="K81" s="5"/>
      <c r="L81" s="5"/>
      <c r="M81" s="5"/>
      <c r="N81" s="1"/>
    </row>
    <row r="82" spans="1:14" s="71" customFormat="1" ht="15.75" customHeight="1">
      <c r="A82" s="1"/>
      <c r="B82" s="2"/>
      <c r="C82" s="3"/>
      <c r="D82" s="4"/>
      <c r="E82" s="3"/>
      <c r="F82" s="5"/>
      <c r="G82" s="5"/>
      <c r="H82" s="5"/>
      <c r="I82" s="5"/>
      <c r="J82" s="1"/>
      <c r="K82" s="5"/>
      <c r="L82" s="5"/>
      <c r="M82" s="5"/>
      <c r="N82" s="1"/>
    </row>
    <row r="83" spans="1:14" s="71" customFormat="1" ht="15.75" customHeight="1">
      <c r="A83" s="1"/>
      <c r="B83" s="2"/>
      <c r="C83" s="3"/>
      <c r="D83" s="4"/>
      <c r="E83" s="3"/>
      <c r="F83" s="5"/>
      <c r="G83" s="5"/>
      <c r="H83" s="5"/>
      <c r="I83" s="5"/>
      <c r="J83" s="1"/>
      <c r="K83" s="5"/>
      <c r="L83" s="5"/>
      <c r="M83" s="5"/>
      <c r="N83" s="1"/>
    </row>
    <row r="84" spans="1:14" s="71" customFormat="1" ht="15.75" customHeight="1">
      <c r="A84" s="1"/>
      <c r="B84" s="2"/>
      <c r="C84" s="3"/>
      <c r="D84" s="4"/>
      <c r="E84" s="3"/>
      <c r="F84" s="5"/>
      <c r="G84" s="5"/>
      <c r="H84" s="5"/>
      <c r="I84" s="5"/>
      <c r="J84" s="1"/>
      <c r="K84" s="5"/>
      <c r="L84" s="5"/>
      <c r="M84" s="5"/>
      <c r="N84" s="1"/>
    </row>
    <row r="85" spans="1:14" s="71" customFormat="1" ht="15.75" customHeight="1">
      <c r="A85" s="1"/>
      <c r="B85" s="2"/>
      <c r="C85" s="3"/>
      <c r="D85" s="4"/>
      <c r="E85" s="3"/>
      <c r="F85" s="5"/>
      <c r="G85" s="5"/>
      <c r="H85" s="5"/>
      <c r="I85" s="5"/>
      <c r="J85" s="1"/>
      <c r="K85" s="5"/>
      <c r="L85" s="5"/>
      <c r="M85" s="5"/>
      <c r="N85" s="1"/>
    </row>
    <row r="86" spans="1:14" s="71" customFormat="1" ht="15.75" customHeight="1">
      <c r="A86" s="1"/>
      <c r="B86" s="2"/>
      <c r="C86" s="3"/>
      <c r="D86" s="4"/>
      <c r="E86" s="3"/>
      <c r="F86" s="5"/>
      <c r="G86" s="5"/>
      <c r="H86" s="5"/>
      <c r="I86" s="5"/>
      <c r="J86" s="1"/>
      <c r="K86" s="5"/>
      <c r="L86" s="5"/>
      <c r="M86" s="5"/>
      <c r="N86" s="1"/>
    </row>
    <row r="87" spans="1:14" s="71" customFormat="1" ht="15.75" customHeight="1">
      <c r="A87" s="1"/>
      <c r="B87" s="2"/>
      <c r="C87" s="3"/>
      <c r="D87" s="4"/>
      <c r="E87" s="3"/>
      <c r="F87" s="5"/>
      <c r="G87" s="5"/>
      <c r="H87" s="5"/>
      <c r="I87" s="5"/>
      <c r="J87" s="1"/>
      <c r="K87" s="5"/>
      <c r="L87" s="5"/>
      <c r="M87" s="5"/>
      <c r="N87" s="1"/>
    </row>
  </sheetData>
  <autoFilter ref="B7:N7" xr:uid="{00000000-0009-0000-0000-000000000000}"/>
  <mergeCells count="21">
    <mergeCell ref="B5:E6"/>
    <mergeCell ref="G6:I6"/>
    <mergeCell ref="G5:J5"/>
    <mergeCell ref="J6:J7"/>
    <mergeCell ref="N25:N26"/>
    <mergeCell ref="B2:M2"/>
    <mergeCell ref="B25:B26"/>
    <mergeCell ref="C25:C26"/>
    <mergeCell ref="D25:D26"/>
    <mergeCell ref="E25:E26"/>
    <mergeCell ref="F25:F26"/>
    <mergeCell ref="G25:G26"/>
    <mergeCell ref="H25:H26"/>
    <mergeCell ref="I25:I26"/>
    <mergeCell ref="K25:K26"/>
    <mergeCell ref="L25:L26"/>
    <mergeCell ref="M25:M26"/>
    <mergeCell ref="K5:N5"/>
    <mergeCell ref="K6:M6"/>
    <mergeCell ref="N6:N7"/>
    <mergeCell ref="J25:J26"/>
  </mergeCells>
  <dataValidations count="4">
    <dataValidation type="list" allowBlank="1" showErrorMessage="1" sqref="G29 G9 K29 K9" xr:uid="{92C5380F-D291-4E16-BFAC-06C40A6C80CA}">
      <formula1>"A,B,C,D,E"</formula1>
    </dataValidation>
    <dataValidation type="list" allowBlank="1" showErrorMessage="1" sqref="G12:G13 G22 G10 K12:K13 K22 K10" xr:uid="{5D57B41B-2C21-4479-B1C9-5A1E0C0A7B62}">
      <formula1>"Ya,Tidak"</formula1>
    </dataValidation>
    <dataValidation type="list" allowBlank="1" showErrorMessage="1" sqref="G21 G17 G15 K21 K17 K15" xr:uid="{7DA8CEE4-CFA2-4A2E-9B51-C2996504E6E1}">
      <formula1>"A,B,C"</formula1>
    </dataValidation>
    <dataValidation type="list" allowBlank="1" showErrorMessage="1" sqref="G16 G28 G23 G14 G19:G20 K19:K20 K16 K28 K23 K14" xr:uid="{F6F81844-FF05-4135-AD49-EC66CA690E36}">
      <formula1>"A,B,C,D"</formula1>
    </dataValidation>
  </dataValidations>
  <pageMargins left="0.28999999999999998" right="0.25" top="0.41" bottom="0.54" header="0" footer="0"/>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AP100"/>
  <sheetViews>
    <sheetView topLeftCell="AK1" zoomScale="125" zoomScaleNormal="80" workbookViewId="0">
      <pane ySplit="1" topLeftCell="A22" activePane="bottomLeft" state="frozen"/>
      <selection activeCell="E1" sqref="E1"/>
      <selection pane="bottomLeft" activeCell="AL22" sqref="AL22"/>
    </sheetView>
  </sheetViews>
  <sheetFormatPr defaultColWidth="16.85546875" defaultRowHeight="15" customHeight="1"/>
  <cols>
    <col min="1" max="1" width="1.42578125" style="6" customWidth="1"/>
    <col min="2" max="2" width="7.42578125" style="6" customWidth="1"/>
    <col min="3" max="3" width="54.85546875" style="6" customWidth="1"/>
    <col min="4" max="4" width="14" style="61" bestFit="1" customWidth="1"/>
    <col min="5" max="5" width="86.42578125" style="6" customWidth="1"/>
    <col min="6" max="6" width="8.42578125" style="63" bestFit="1" customWidth="1"/>
    <col min="7" max="7" width="12.140625" style="63" bestFit="1" customWidth="1"/>
    <col min="8" max="8" width="6.42578125" style="63" hidden="1" customWidth="1"/>
    <col min="9" max="9" width="6" style="63" hidden="1" customWidth="1"/>
    <col min="10" max="11" width="7.42578125" style="63" hidden="1" customWidth="1"/>
    <col min="12" max="12" width="6" style="63" hidden="1" customWidth="1"/>
    <col min="13" max="13" width="8.42578125" style="63" hidden="1" customWidth="1"/>
    <col min="14" max="14" width="7.42578125" style="63" hidden="1" customWidth="1"/>
    <col min="15" max="15" width="6" style="63" hidden="1" customWidth="1"/>
    <col min="16" max="17" width="7.42578125" style="63" hidden="1" customWidth="1"/>
    <col min="18" max="18" width="6" style="63" hidden="1" customWidth="1"/>
    <col min="19" max="19" width="8.42578125" style="63" hidden="1" customWidth="1"/>
    <col min="20" max="20" width="6.42578125" style="63" hidden="1" customWidth="1"/>
    <col min="21" max="21" width="6" style="63" hidden="1" customWidth="1"/>
    <col min="22" max="22" width="7.42578125" style="63" hidden="1" customWidth="1"/>
    <col min="23" max="23" width="6.42578125" style="63" hidden="1" customWidth="1"/>
    <col min="24" max="24" width="6" style="63" hidden="1" customWidth="1"/>
    <col min="25" max="25" width="7.42578125" style="63" hidden="1" customWidth="1"/>
    <col min="26" max="26" width="6.42578125" style="63" hidden="1" customWidth="1"/>
    <col min="27" max="27" width="6" style="63" hidden="1" customWidth="1"/>
    <col min="28" max="28" width="7.42578125" style="63" hidden="1" customWidth="1"/>
    <col min="29" max="29" width="6.42578125" style="63" hidden="1" customWidth="1"/>
    <col min="30" max="30" width="6" style="63" hidden="1" customWidth="1"/>
    <col min="31" max="31" width="7.42578125" style="63" hidden="1" customWidth="1"/>
    <col min="32" max="32" width="8.42578125" style="63" bestFit="1" customWidth="1"/>
    <col min="33" max="33" width="7.42578125" style="63" bestFit="1" customWidth="1"/>
    <col min="34" max="34" width="10.42578125" style="63" bestFit="1" customWidth="1"/>
    <col min="35" max="35" width="61.140625" style="6" customWidth="1"/>
    <col min="36" max="36" width="65.42578125" style="6" customWidth="1"/>
    <col min="37" max="37" width="16.85546875" style="6"/>
    <col min="38" max="38" width="75.140625" style="6" customWidth="1"/>
    <col min="39" max="39" width="41.42578125" style="6" customWidth="1"/>
    <col min="40" max="40" width="64.42578125" style="6" customWidth="1"/>
    <col min="41" max="41" width="16.85546875" style="6"/>
    <col min="42" max="42" width="39.140625" style="6" customWidth="1"/>
    <col min="43" max="16384" width="16.85546875" style="6"/>
  </cols>
  <sheetData>
    <row r="1" spans="1:39">
      <c r="A1" s="1"/>
      <c r="B1" s="2"/>
      <c r="C1" s="3"/>
      <c r="D1" s="4"/>
      <c r="E1" s="3"/>
      <c r="F1" s="5"/>
      <c r="G1" s="5"/>
      <c r="H1" s="5"/>
      <c r="I1" s="5"/>
      <c r="J1" s="5"/>
      <c r="K1" s="5"/>
      <c r="L1" s="5"/>
      <c r="M1" s="5"/>
      <c r="N1" s="5"/>
      <c r="O1" s="5"/>
      <c r="P1" s="5"/>
      <c r="Q1" s="5"/>
      <c r="R1" s="5"/>
      <c r="S1" s="5"/>
      <c r="T1" s="5"/>
      <c r="U1" s="5"/>
      <c r="V1" s="5"/>
      <c r="W1" s="5"/>
      <c r="X1" s="5"/>
      <c r="Y1" s="5"/>
      <c r="Z1" s="5"/>
      <c r="AA1" s="5"/>
      <c r="AB1" s="5"/>
      <c r="AC1" s="5"/>
      <c r="AD1" s="5"/>
      <c r="AE1" s="5"/>
      <c r="AF1" s="5"/>
      <c r="AG1" s="5"/>
      <c r="AH1" s="5"/>
      <c r="AI1" s="1"/>
    </row>
    <row r="2" spans="1:39" ht="22.5">
      <c r="A2" s="1"/>
      <c r="B2" s="133" t="s">
        <v>61</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row>
    <row r="3" spans="1:39" ht="9" customHeight="1">
      <c r="A3" s="1"/>
      <c r="B3" s="7"/>
      <c r="C3" s="7"/>
      <c r="D3" s="8"/>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row>
    <row r="4" spans="1:39" ht="18.75" customHeight="1">
      <c r="A4" s="9"/>
      <c r="B4" s="10"/>
      <c r="C4" s="11"/>
      <c r="D4" s="12"/>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row>
    <row r="5" spans="1:39" ht="18.75" customHeight="1">
      <c r="A5" s="13"/>
      <c r="B5" s="173" t="s">
        <v>0</v>
      </c>
      <c r="C5" s="173"/>
      <c r="D5" s="173"/>
      <c r="E5" s="173"/>
      <c r="F5" s="14"/>
      <c r="G5" s="14"/>
      <c r="H5" s="174" t="s">
        <v>62</v>
      </c>
      <c r="I5" s="175"/>
      <c r="J5" s="175"/>
      <c r="K5" s="174" t="s">
        <v>63</v>
      </c>
      <c r="L5" s="175"/>
      <c r="M5" s="175"/>
      <c r="N5" s="176" t="s">
        <v>64</v>
      </c>
      <c r="O5" s="175"/>
      <c r="P5" s="175"/>
      <c r="Q5" s="177" t="s">
        <v>65</v>
      </c>
      <c r="R5" s="175"/>
      <c r="S5" s="175"/>
      <c r="T5" s="178" t="s">
        <v>66</v>
      </c>
      <c r="U5" s="175"/>
      <c r="V5" s="175"/>
      <c r="W5" s="179" t="s">
        <v>67</v>
      </c>
      <c r="X5" s="175"/>
      <c r="Y5" s="175"/>
      <c r="Z5" s="180" t="s">
        <v>68</v>
      </c>
      <c r="AA5" s="175"/>
      <c r="AB5" s="175"/>
      <c r="AC5" s="181" t="s">
        <v>69</v>
      </c>
      <c r="AD5" s="175"/>
      <c r="AE5" s="175"/>
      <c r="AF5" s="184"/>
      <c r="AG5" s="175"/>
      <c r="AH5" s="175"/>
      <c r="AI5" s="15" t="s">
        <v>70</v>
      </c>
    </row>
    <row r="6" spans="1:39" ht="19.5">
      <c r="A6" s="16"/>
      <c r="B6" s="17" t="s">
        <v>1</v>
      </c>
      <c r="C6" s="17" t="s">
        <v>2</v>
      </c>
      <c r="D6" s="18" t="s">
        <v>3</v>
      </c>
      <c r="E6" s="19" t="s">
        <v>4</v>
      </c>
      <c r="F6" s="20" t="s">
        <v>7</v>
      </c>
      <c r="G6" s="21" t="s">
        <v>5</v>
      </c>
      <c r="H6" s="21" t="s">
        <v>6</v>
      </c>
      <c r="I6" s="21" t="s">
        <v>7</v>
      </c>
      <c r="J6" s="21" t="s">
        <v>8</v>
      </c>
      <c r="K6" s="21" t="s">
        <v>6</v>
      </c>
      <c r="L6" s="21" t="s">
        <v>7</v>
      </c>
      <c r="M6" s="21" t="s">
        <v>8</v>
      </c>
      <c r="N6" s="21" t="s">
        <v>6</v>
      </c>
      <c r="O6" s="21" t="s">
        <v>7</v>
      </c>
      <c r="P6" s="21" t="s">
        <v>8</v>
      </c>
      <c r="Q6" s="21" t="s">
        <v>6</v>
      </c>
      <c r="R6" s="21" t="s">
        <v>7</v>
      </c>
      <c r="S6" s="21" t="s">
        <v>8</v>
      </c>
      <c r="T6" s="21" t="s">
        <v>6</v>
      </c>
      <c r="U6" s="21" t="s">
        <v>7</v>
      </c>
      <c r="V6" s="21" t="s">
        <v>8</v>
      </c>
      <c r="W6" s="21" t="s">
        <v>6</v>
      </c>
      <c r="X6" s="21" t="s">
        <v>7</v>
      </c>
      <c r="Y6" s="21" t="s">
        <v>8</v>
      </c>
      <c r="Z6" s="21" t="s">
        <v>6</v>
      </c>
      <c r="AA6" s="21" t="s">
        <v>7</v>
      </c>
      <c r="AB6" s="21" t="s">
        <v>8</v>
      </c>
      <c r="AC6" s="21" t="s">
        <v>6</v>
      </c>
      <c r="AD6" s="21" t="s">
        <v>7</v>
      </c>
      <c r="AE6" s="21" t="s">
        <v>8</v>
      </c>
      <c r="AF6" s="21" t="s">
        <v>6</v>
      </c>
      <c r="AG6" s="21" t="s">
        <v>7</v>
      </c>
      <c r="AH6" s="21" t="s">
        <v>8</v>
      </c>
      <c r="AI6" s="22" t="s">
        <v>71</v>
      </c>
      <c r="AJ6" s="66" t="s">
        <v>72</v>
      </c>
      <c r="AL6" s="66" t="s">
        <v>73</v>
      </c>
    </row>
    <row r="7" spans="1:39" ht="21">
      <c r="A7" s="13"/>
      <c r="B7" s="23" t="s">
        <v>9</v>
      </c>
      <c r="C7" s="24" t="s">
        <v>10</v>
      </c>
      <c r="D7" s="25">
        <f>SUM(D8:D9)</f>
        <v>0.15000000000000002</v>
      </c>
      <c r="E7" s="26"/>
      <c r="F7" s="27"/>
      <c r="G7" s="27"/>
      <c r="H7" s="27"/>
      <c r="I7" s="27"/>
      <c r="J7" s="28">
        <f>SUM(J8:J9)</f>
        <v>15</v>
      </c>
      <c r="K7" s="27"/>
      <c r="L7" s="27"/>
      <c r="M7" s="27">
        <f>SUM(M8:M9)</f>
        <v>13.75</v>
      </c>
      <c r="N7" s="27"/>
      <c r="O7" s="27"/>
      <c r="P7" s="27">
        <f>SUM(P8:P9)</f>
        <v>13.75</v>
      </c>
      <c r="Q7" s="27"/>
      <c r="R7" s="27"/>
      <c r="S7" s="27">
        <f>SUM(S8:S9)</f>
        <v>13.75</v>
      </c>
      <c r="T7" s="27"/>
      <c r="U7" s="27"/>
      <c r="V7" s="27">
        <f>SUM(V8:V9)</f>
        <v>13.75</v>
      </c>
      <c r="W7" s="27"/>
      <c r="X7" s="27"/>
      <c r="Y7" s="27">
        <f>SUM(Y8:Y9)</f>
        <v>13.75</v>
      </c>
      <c r="Z7" s="27"/>
      <c r="AA7" s="27"/>
      <c r="AB7" s="27">
        <f>SUM(AB8:AB9)</f>
        <v>12.5</v>
      </c>
      <c r="AC7" s="27"/>
      <c r="AD7" s="27"/>
      <c r="AE7" s="27">
        <f>SUM(AE8:AE9)</f>
        <v>15</v>
      </c>
      <c r="AF7" s="27"/>
      <c r="AG7" s="27"/>
      <c r="AH7" s="27">
        <f>SUM(AH8:AH9)</f>
        <v>15</v>
      </c>
      <c r="AI7" s="29"/>
    </row>
    <row r="8" spans="1:39" ht="225">
      <c r="A8" s="13"/>
      <c r="B8" s="30">
        <v>1</v>
      </c>
      <c r="C8" s="31" t="s">
        <v>11</v>
      </c>
      <c r="D8" s="32">
        <v>0.05</v>
      </c>
      <c r="E8" s="33" t="s">
        <v>12</v>
      </c>
      <c r="F8" s="34">
        <v>5</v>
      </c>
      <c r="G8" s="36" t="s">
        <v>13</v>
      </c>
      <c r="H8" s="35" t="s">
        <v>14</v>
      </c>
      <c r="I8" s="36">
        <f t="shared" ref="I8:I9" si="0">IF(G8="Ya/Tidak",IF(H8="Ya",1,IF(H8="Tidak",0,"Blm Diisi")),IF(G8="A/B/C",IF(H8="A",1,IF(H8="B",0.5,IF(H8="C",0,"Blm Diisi"))),IF(G8="A/B/C/D",IF(H8="A",1,IF(H8="B",0.67,IF(H8="C",0.33,IF(H8="D",0,"Blm Diisi")))),IF(G8="A/B/C/D/E",IF(H8="A",1,IF(H8="B",0.75,IF(H8="C",0.5,IF(H8="D",0.25,IF(H8="E",0,"Blm Diisi"))))),IF(G8="%",IF(H8="","Blm Diisi",H8),IF(G8="Jumlah",IF(H8="","Blm Diisi",""),IF(G8="Rupiah",IF(H8="","Blm Diisi",""),IF(G8="","","-"))))))))</f>
        <v>1</v>
      </c>
      <c r="J8" s="37">
        <f t="shared" ref="J8:J9" si="1">(I8*D8)*100</f>
        <v>5</v>
      </c>
      <c r="K8" s="35" t="s">
        <v>15</v>
      </c>
      <c r="L8" s="36">
        <f t="shared" ref="L8:L9" si="2">IF(G8="Ya/Tidak",IF(K8="Ya",1,IF(K8="Tidak",0,"Blm Diisi")),IF(G8="A/B/C",IF(K8="A",1,IF(K8="B",0.5,IF(K8="C",0,"Blm Diisi"))),IF(G8="A/B/C/D",IF(K8="A",1,IF(K8="B",0.67,IF(K8="C",0.33,IF(K8="D",0,"Blm Diisi")))),IF(G8="A/B/C/D/E",IF(K8="A",1,IF(K8="B",0.75,IF(K8="C",0.5,IF(K8="D",0.25,IF(K8="E",0,"Blm Diisi"))))),IF(G8="%",IF(K8="","Blm Diisi",K8),IF(G8="Jumlah",IF(K8="","Blm Diisi",""),IF(G8="Rupiah",IF(K8="","Blm Diisi",""),IF(G8="","","-"))))))))</f>
        <v>0.75</v>
      </c>
      <c r="M8" s="37">
        <f t="shared" ref="M8:M9" si="3">(L8*D8)*100</f>
        <v>3.7500000000000004</v>
      </c>
      <c r="N8" s="38" t="s">
        <v>15</v>
      </c>
      <c r="O8" s="36">
        <f t="shared" ref="O8:O9" si="4">IF(G8="Ya/Tidak",IF(N8="Ya",1,IF(N8="Tidak",0,"Blm Diisi")),IF(G8="A/B/C",IF(N8="A",1,IF(N8="B",0.5,IF(N8="C",0,"Blm Diisi"))),IF(G8="A/B/C/D",IF(N8="A",1,IF(N8="B",0.67,IF(N8="C",0.33,IF(N8="D",0,"Blm Diisi")))),IF(G8="A/B/C/D/E",IF(N8="A",1,IF(N8="B",0.75,IF(N8="C",0.5,IF(N8="D",0.25,IF(N8="E",0,"Blm Diisi"))))),IF(G8="%",IF(N8="","Blm Diisi",N8),IF(G8="Jumlah",IF(N8="","Blm Diisi",""),IF(G8="Rupiah",IF(N8="","Blm Diisi",""),IF(G8="","","-"))))))))</f>
        <v>0.75</v>
      </c>
      <c r="P8" s="37">
        <f t="shared" ref="P8:P9" si="5">(O8*D8)*100</f>
        <v>3.7500000000000004</v>
      </c>
      <c r="Q8" s="35" t="s">
        <v>15</v>
      </c>
      <c r="R8" s="36">
        <f t="shared" ref="R8:R9" si="6">IF(G8="Ya/Tidak",IF(Q8="Ya",1,IF(Q8="Tidak",0,"Blm Diisi")),IF(G8="A/B/C",IF(Q8="A",1,IF(Q8="B",0.5,IF(Q8="C",0,"Blm Diisi"))),IF(G8="A/B/C/D",IF(Q8="A",1,IF(Q8="B",0.67,IF(Q8="C",0.33,IF(Q8="D",0,"Blm Diisi")))),IF(G8="A/B/C/D/E",IF(Q8="A",1,IF(Q8="B",0.75,IF(Q8="C",0.5,IF(Q8="D",0.25,IF(Q8="E",0,"Blm Diisi"))))),IF(G8="%",IF(Q8="","Blm Diisi",Q8),IF(G8="Jumlah",IF(Q8="","Blm Diisi",""),IF(G8="Rupiah",IF(Q8="","Blm Diisi",""),IF(G8="","","-"))))))))</f>
        <v>0.75</v>
      </c>
      <c r="S8" s="37">
        <f t="shared" ref="S8:S9" si="7">(R8*D8)*100</f>
        <v>3.7500000000000004</v>
      </c>
      <c r="T8" s="35" t="s">
        <v>15</v>
      </c>
      <c r="U8" s="36">
        <f t="shared" ref="U8:U9" si="8">IF(G8="Ya/Tidak",IF(T8="Ya",1,IF(T8="Tidak",0,"Blm Diisi")),IF(G8="A/B/C",IF(T8="A",1,IF(T8="B",0.5,IF(T8="C",0,"Blm Diisi"))),IF(G8="A/B/C/D",IF(T8="A",1,IF(T8="B",0.67,IF(T8="C",0.33,IF(T8="D",0,"Blm Diisi")))),IF(G8="A/B/C/D/E",IF(T8="A",1,IF(T8="B",0.75,IF(T8="C",0.5,IF(T8="D",0.25,IF(T8="E",0,"Blm Diisi"))))),IF(G8="%",IF(T8="","Blm Diisi",T8),IF(G8="Jumlah",IF(T8="","Blm Diisi",""),IF(G8="Rupiah",IF(T8="","Blm Diisi",""),IF(G8="","","-"))))))))</f>
        <v>0.75</v>
      </c>
      <c r="V8" s="37">
        <f t="shared" ref="V8:V9" si="9">(U8*D8)*100</f>
        <v>3.7500000000000004</v>
      </c>
      <c r="W8" s="35" t="s">
        <v>15</v>
      </c>
      <c r="X8" s="36">
        <f t="shared" ref="X8:X9" si="10">IF(G8="Ya/Tidak",IF(W8="Ya",1,IF(W8="Tidak",0,"Blm Diisi")),IF(G8="A/B/C",IF(W8="A",1,IF(W8="B",0.5,IF(W8="C",0,"Blm Diisi"))),IF(G8="A/B/C/D",IF(W8="A",1,IF(W8="B",0.67,IF(W8="C",0.33,IF(W8="D",0,"Blm Diisi")))),IF(G8="A/B/C/D/E",IF(W8="A",1,IF(W8="B",0.75,IF(W8="C",0.5,IF(W8="D",0.25,IF(W8="E",0,"Blm Diisi"))))),IF(G8="%",IF(W8="","Blm Diisi",W8),IF(G8="Jumlah",IF(W8="","Blm Diisi",""),IF(G8="Rupiah",IF(W8="","Blm Diisi",""),IF(G8="","","-"))))))))</f>
        <v>0.75</v>
      </c>
      <c r="Y8" s="37">
        <f t="shared" ref="Y8:Y9" si="11">(X8*D8)*100</f>
        <v>3.7500000000000004</v>
      </c>
      <c r="Z8" s="39" t="s">
        <v>16</v>
      </c>
      <c r="AA8" s="36">
        <f t="shared" ref="AA8:AA9" si="12">IF(G8="Ya/Tidak",IF(Z8="Ya",1,IF(Z8="Tidak",0,"Blm Diisi")),IF(G8="A/B/C",IF(Z8="A",1,IF(Z8="B",0.5,IF(Z8="C",0,"Blm Diisi"))),IF(G8="A/B/C/D",IF(Z8="A",1,IF(Z8="B",0.67,IF(Z8="C",0.33,IF(Z8="D",0,"Blm Diisi")))),IF(G8="A/B/C/D/E",IF(Z8="A",1,IF(Z8="B",0.75,IF(Z8="C",0.5,IF(Z8="D",0.25,IF(Z8="E",0,"Blm Diisi"))))),IF(G8="%",IF(Z8="","Blm Diisi",Z8),IF(G8="Jumlah",IF(Z8="","Blm Diisi",""),IF(G8="Rupiah",IF(Z8="","Blm Diisi",""),IF(G8="","","-"))))))))</f>
        <v>0.5</v>
      </c>
      <c r="AB8" s="37">
        <f t="shared" ref="AB8:AB9" si="13">(AA8*D8)*100</f>
        <v>2.5</v>
      </c>
      <c r="AC8" s="40" t="s">
        <v>14</v>
      </c>
      <c r="AD8" s="36">
        <f t="shared" ref="AD8:AD9" si="14">IF(G8="Ya/Tidak",IF(AC8="Ya",1,IF(AC8="Tidak",0,"Blm Diisi")),IF(G8="A/B/C",IF(AC8="A",1,IF(AC8="B",0.5,IF(AC8="C",0,"Blm Diisi"))),IF(G8="A/B/C/D",IF(AC8="A",1,IF(AC8="B",0.67,IF(AC8="C",0.33,IF(AC8="D",0,"Blm Diisi")))),IF(G8="A/B/C/D/E",IF(AC8="A",1,IF(AC8="B",0.75,IF(AC8="C",0.5,IF(AC8="D",0.25,IF(AC8="E",0,"Blm Diisi"))))),IF(G8="%",IF(AC8="","Blm Diisi",AC8),IF(G8="Jumlah",IF(AC8="","Blm Diisi",""),IF(G8="Rupiah",IF(AC8="","Blm Diisi",""),IF(G8="","","-"))))))))</f>
        <v>1</v>
      </c>
      <c r="AE8" s="37">
        <f t="shared" ref="AE8:AE9" si="15">(AD8*D8)*100</f>
        <v>5</v>
      </c>
      <c r="AF8" s="41" t="s">
        <v>14</v>
      </c>
      <c r="AG8" s="36">
        <f t="shared" ref="AG8:AG9" si="16">IF(G8="Ya/Tidak",IF(AF8="Ya",1,IF(AF8="Tidak",0,"Blm Diisi")),IF(G8="A/B/C",IF(AF8="A",1,IF(AF8="B",0.5,IF(AF8="C",0,"Blm Diisi"))),IF(G8="A/B/C/D",IF(AF8="A",1,IF(AF8="B",0.67,IF(AF8="C",0.33,IF(AF8="D",0,"Blm Diisi")))),IF(G8="A/B/C/D/E",IF(AF8="A",1,IF(AF8="B",0.75,IF(AF8="C",0.5,IF(AF8="D",0.25,IF(AF8="E",0,"Blm Diisi"))))),IF(G8="%",IF(AF8="","Blm Diisi",AF8),IF(G8="Jumlah",IF(AF8="","Blm Diisi",""),IF(G8="Rupiah",IF(AF8="","Blm Diisi",""),IF(G8="","","-"))))))))</f>
        <v>1</v>
      </c>
      <c r="AH8" s="37">
        <f t="shared" ref="AH8:AH9" si="17">(AG8*D8)*100</f>
        <v>5</v>
      </c>
      <c r="AI8" s="42" t="s">
        <v>74</v>
      </c>
      <c r="AJ8" s="65" t="s">
        <v>75</v>
      </c>
      <c r="AL8" s="65" t="s">
        <v>76</v>
      </c>
    </row>
    <row r="9" spans="1:39" ht="240">
      <c r="A9" s="13"/>
      <c r="B9" s="30">
        <v>2</v>
      </c>
      <c r="C9" s="31" t="s">
        <v>17</v>
      </c>
      <c r="D9" s="32">
        <v>0.1</v>
      </c>
      <c r="E9" s="33" t="s">
        <v>18</v>
      </c>
      <c r="F9" s="34"/>
      <c r="G9" s="36" t="s">
        <v>19</v>
      </c>
      <c r="H9" s="36" t="s">
        <v>20</v>
      </c>
      <c r="I9" s="36">
        <f t="shared" si="0"/>
        <v>1</v>
      </c>
      <c r="J9" s="37">
        <f t="shared" si="1"/>
        <v>10</v>
      </c>
      <c r="K9" s="36" t="s">
        <v>20</v>
      </c>
      <c r="L9" s="36">
        <f t="shared" si="2"/>
        <v>1</v>
      </c>
      <c r="M9" s="37">
        <f t="shared" si="3"/>
        <v>10</v>
      </c>
      <c r="N9" s="38" t="s">
        <v>21</v>
      </c>
      <c r="O9" s="36">
        <f t="shared" si="4"/>
        <v>1</v>
      </c>
      <c r="P9" s="37">
        <f t="shared" si="5"/>
        <v>10</v>
      </c>
      <c r="Q9" s="36" t="s">
        <v>20</v>
      </c>
      <c r="R9" s="36">
        <f t="shared" si="6"/>
        <v>1</v>
      </c>
      <c r="S9" s="37">
        <f t="shared" si="7"/>
        <v>10</v>
      </c>
      <c r="T9" s="36" t="s">
        <v>20</v>
      </c>
      <c r="U9" s="36">
        <f t="shared" si="8"/>
        <v>1</v>
      </c>
      <c r="V9" s="37">
        <f t="shared" si="9"/>
        <v>10</v>
      </c>
      <c r="W9" s="36" t="s">
        <v>20</v>
      </c>
      <c r="X9" s="36">
        <f t="shared" si="10"/>
        <v>1</v>
      </c>
      <c r="Y9" s="37">
        <f t="shared" si="11"/>
        <v>10</v>
      </c>
      <c r="Z9" s="46" t="s">
        <v>20</v>
      </c>
      <c r="AA9" s="36">
        <f t="shared" si="12"/>
        <v>1</v>
      </c>
      <c r="AB9" s="37">
        <f t="shared" si="13"/>
        <v>10</v>
      </c>
      <c r="AC9" s="47" t="s">
        <v>20</v>
      </c>
      <c r="AD9" s="36">
        <f t="shared" si="14"/>
        <v>1</v>
      </c>
      <c r="AE9" s="37">
        <f t="shared" si="15"/>
        <v>10</v>
      </c>
      <c r="AF9" s="48" t="s">
        <v>20</v>
      </c>
      <c r="AG9" s="36">
        <f t="shared" si="16"/>
        <v>1</v>
      </c>
      <c r="AH9" s="37">
        <f t="shared" si="17"/>
        <v>10</v>
      </c>
      <c r="AI9" s="42" t="s">
        <v>77</v>
      </c>
      <c r="AJ9" s="65" t="s">
        <v>78</v>
      </c>
      <c r="AK9" s="67" t="s">
        <v>79</v>
      </c>
      <c r="AL9" s="65" t="s">
        <v>80</v>
      </c>
      <c r="AM9" s="69" t="s">
        <v>81</v>
      </c>
    </row>
    <row r="10" spans="1:39" ht="21">
      <c r="A10" s="13"/>
      <c r="B10" s="23" t="s">
        <v>22</v>
      </c>
      <c r="C10" s="24" t="s">
        <v>23</v>
      </c>
      <c r="D10" s="25">
        <f>SUM(D11:D15)</f>
        <v>0.3</v>
      </c>
      <c r="E10" s="26"/>
      <c r="F10" s="50"/>
      <c r="G10" s="50"/>
      <c r="H10" s="37"/>
      <c r="I10" s="50"/>
      <c r="J10" s="51">
        <f>SUM(J11:J14)</f>
        <v>24</v>
      </c>
      <c r="K10" s="37"/>
      <c r="L10" s="50"/>
      <c r="M10" s="50">
        <f>SUM(M11:M14)</f>
        <v>22.5</v>
      </c>
      <c r="N10" s="44"/>
      <c r="O10" s="50"/>
      <c r="P10" s="50">
        <f>SUM(P11:P14)</f>
        <v>22.5</v>
      </c>
      <c r="Q10" s="37"/>
      <c r="R10" s="50"/>
      <c r="S10" s="50">
        <f>SUM(S11:S14)</f>
        <v>20.52</v>
      </c>
      <c r="T10" s="37"/>
      <c r="U10" s="50"/>
      <c r="V10" s="50">
        <f>SUM(V11:V14)</f>
        <v>22.5</v>
      </c>
      <c r="W10" s="37"/>
      <c r="X10" s="50"/>
      <c r="Y10" s="50">
        <f>SUM(Y11:Y14)</f>
        <v>22.5</v>
      </c>
      <c r="Z10" s="52"/>
      <c r="AA10" s="50"/>
      <c r="AB10" s="50">
        <f>SUM(AB11:AB14)</f>
        <v>21</v>
      </c>
      <c r="AC10" s="53"/>
      <c r="AD10" s="50"/>
      <c r="AE10" s="50">
        <f>SUM(AE11:AE14)</f>
        <v>24</v>
      </c>
      <c r="AF10" s="50"/>
      <c r="AG10" s="50"/>
      <c r="AH10" s="50">
        <f>SUM(AH11:AH15)</f>
        <v>16.98</v>
      </c>
      <c r="AI10" s="45"/>
    </row>
    <row r="11" spans="1:39" ht="165">
      <c r="A11" s="13"/>
      <c r="B11" s="30">
        <v>1</v>
      </c>
      <c r="C11" s="31" t="s">
        <v>24</v>
      </c>
      <c r="D11" s="55">
        <v>0.06</v>
      </c>
      <c r="E11" s="33" t="s">
        <v>25</v>
      </c>
      <c r="F11" s="34">
        <v>1</v>
      </c>
      <c r="G11" s="36" t="s">
        <v>19</v>
      </c>
      <c r="H11" s="36" t="s">
        <v>20</v>
      </c>
      <c r="I11" s="36">
        <f t="shared" ref="I11:I15" si="18">IF(G11="Ya/Tidak",IF(H11="Ya",1,IF(H11="Tidak",0,"Blm Diisi")),IF(G11="A/B/C",IF(H11="A",1,IF(H11="B",0.5,IF(H11="C",0,"Blm Diisi"))),IF(G11="A/B/C/D",IF(H11="A",1,IF(H11="B",0.67,IF(H11="C",0.33,IF(H11="D",0,"Blm Diisi")))),IF(G11="A/B/C/D/E",IF(H11="A",1,IF(H11="B",0.75,IF(H11="C",0.5,IF(H11="D",0.25,IF(H11="E",0,"Blm Diisi"))))),IF(G11="%",IF(H11="","Blm Diisi",H11),IF(G11="Jumlah",IF(H11="","Blm Diisi",""),IF(G11="Rupiah",IF(H11="","Blm Diisi",""),IF(G11="","","-"))))))))</f>
        <v>1</v>
      </c>
      <c r="J11" s="37">
        <f t="shared" ref="J11:J15" si="19">(I11*D11)*100</f>
        <v>6</v>
      </c>
      <c r="K11" s="36" t="s">
        <v>20</v>
      </c>
      <c r="L11" s="36">
        <f t="shared" ref="L11:L15" si="20">IF(G11="Ya/Tidak",IF(K11="Ya",1,IF(K11="Tidak",0,"Blm Diisi")),IF(G11="A/B/C",IF(K11="A",1,IF(K11="B",0.5,IF(K11="C",0,"Blm Diisi"))),IF(G11="A/B/C/D",IF(K11="A",1,IF(K11="B",0.67,IF(K11="C",0.33,IF(K11="D",0,"Blm Diisi")))),IF(G11="A/B/C/D/E",IF(K11="A",1,IF(K11="B",0.75,IF(K11="C",0.5,IF(K11="D",0.25,IF(K11="E",0,"Blm Diisi"))))),IF(G11="%",IF(K11="","Blm Diisi",K11),IF(G11="Jumlah",IF(K11="","Blm Diisi",""),IF(G11="Rupiah",IF(K11="","Blm Diisi",""),IF(G11="","","-"))))))))</f>
        <v>1</v>
      </c>
      <c r="M11" s="37">
        <f t="shared" ref="M11:M15" si="21">(L11*D11)*100</f>
        <v>6</v>
      </c>
      <c r="N11" s="38" t="s">
        <v>21</v>
      </c>
      <c r="O11" s="36">
        <f t="shared" ref="O11:O15" si="22">IF(G11="Ya/Tidak",IF(N11="Ya",1,IF(N11="Tidak",0,"Blm Diisi")),IF(G11="A/B/C",IF(N11="A",1,IF(N11="B",0.5,IF(N11="C",0,"Blm Diisi"))),IF(G11="A/B/C/D",IF(N11="A",1,IF(N11="B",0.67,IF(N11="C",0.33,IF(N11="D",0,"Blm Diisi")))),IF(G11="A/B/C/D/E",IF(N11="A",1,IF(N11="B",0.75,IF(N11="C",0.5,IF(N11="D",0.25,IF(N11="E",0,"Blm Diisi"))))),IF(G11="%",IF(N11="","Blm Diisi",N11),IF(G11="Jumlah",IF(N11="","Blm Diisi",""),IF(G11="Rupiah",IF(N11="","Blm Diisi",""),IF(G11="","","-"))))))))</f>
        <v>1</v>
      </c>
      <c r="P11" s="37">
        <f t="shared" ref="P11:P15" si="23">(O11*D11)*100</f>
        <v>6</v>
      </c>
      <c r="Q11" s="36" t="s">
        <v>20</v>
      </c>
      <c r="R11" s="36">
        <f t="shared" ref="R11:R15" si="24">IF(G11="Ya/Tidak",IF(Q11="Ya",1,IF(Q11="Tidak",0,"Blm Diisi")),IF(G11="A/B/C",IF(Q11="A",1,IF(Q11="B",0.5,IF(Q11="C",0,"Blm Diisi"))),IF(G11="A/B/C/D",IF(Q11="A",1,IF(Q11="B",0.67,IF(Q11="C",0.33,IF(Q11="D",0,"Blm Diisi")))),IF(G11="A/B/C/D/E",IF(Q11="A",1,IF(Q11="B",0.75,IF(Q11="C",0.5,IF(Q11="D",0.25,IF(Q11="E",0,"Blm Diisi"))))),IF(G11="%",IF(Q11="","Blm Diisi",Q11),IF(G11="Jumlah",IF(Q11="","Blm Diisi",""),IF(G11="Rupiah",IF(Q11="","Blm Diisi",""),IF(G11="","","-"))))))))</f>
        <v>1</v>
      </c>
      <c r="S11" s="37">
        <f t="shared" ref="S11:S15" si="25">(R11*D11)*100</f>
        <v>6</v>
      </c>
      <c r="T11" s="36" t="s">
        <v>20</v>
      </c>
      <c r="U11" s="36">
        <f t="shared" ref="U11:U15" si="26">IF(G11="Ya/Tidak",IF(T11="Ya",1,IF(T11="Tidak",0,"Blm Diisi")),IF(G11="A/B/C",IF(T11="A",1,IF(T11="B",0.5,IF(T11="C",0,"Blm Diisi"))),IF(G11="A/B/C/D",IF(T11="A",1,IF(T11="B",0.67,IF(T11="C",0.33,IF(T11="D",0,"Blm Diisi")))),IF(G11="A/B/C/D/E",IF(T11="A",1,IF(T11="B",0.75,IF(T11="C",0.5,IF(T11="D",0.25,IF(T11="E",0,"Blm Diisi"))))),IF(G11="%",IF(T11="","Blm Diisi",T11),IF(G11="Jumlah",IF(T11="","Blm Diisi",""),IF(G11="Rupiah",IF(T11="","Blm Diisi",""),IF(G11="","","-"))))))))</f>
        <v>1</v>
      </c>
      <c r="V11" s="37">
        <f t="shared" ref="V11:V15" si="27">(U11*D11)*100</f>
        <v>6</v>
      </c>
      <c r="W11" s="36" t="s">
        <v>20</v>
      </c>
      <c r="X11" s="36">
        <f t="shared" ref="X11:X15" si="28">IF(G11="Ya/Tidak",IF(W11="Ya",1,IF(W11="Tidak",0,"Blm Diisi")),IF(G11="A/B/C",IF(W11="A",1,IF(W11="B",0.5,IF(W11="C",0,"Blm Diisi"))),IF(G11="A/B/C/D",IF(W11="A",1,IF(W11="B",0.67,IF(W11="C",0.33,IF(W11="D",0,"Blm Diisi")))),IF(G11="A/B/C/D/E",IF(W11="A",1,IF(W11="B",0.75,IF(W11="C",0.5,IF(W11="D",0.25,IF(W11="E",0,"Blm Diisi"))))),IF(G11="%",IF(W11="","Blm Diisi",W11),IF(G11="Jumlah",IF(W11="","Blm Diisi",""),IF(G11="Rupiah",IF(W11="","Blm Diisi",""),IF(G11="","","-"))))))))</f>
        <v>1</v>
      </c>
      <c r="Y11" s="37">
        <f t="shared" ref="Y11:Y15" si="29">(X11*D11)*100</f>
        <v>6</v>
      </c>
      <c r="Z11" s="46" t="s">
        <v>20</v>
      </c>
      <c r="AA11" s="36">
        <f t="shared" ref="AA11:AA15" si="30">IF(G11="Ya/Tidak",IF(Z11="Ya",1,IF(Z11="Tidak",0,"Blm Diisi")),IF(G11="A/B/C",IF(Z11="A",1,IF(Z11="B",0.5,IF(Z11="C",0,"Blm Diisi"))),IF(G11="A/B/C/D",IF(Z11="A",1,IF(Z11="B",0.67,IF(Z11="C",0.33,IF(Z11="D",0,"Blm Diisi")))),IF(G11="A/B/C/D/E",IF(Z11="A",1,IF(Z11="B",0.75,IF(Z11="C",0.5,IF(Z11="D",0.25,IF(Z11="E",0,"Blm Diisi"))))),IF(G11="%",IF(Z11="","Blm Diisi",Z11),IF(G11="Jumlah",IF(Z11="","Blm Diisi",""),IF(G11="Rupiah",IF(Z11="","Blm Diisi",""),IF(G11="","","-"))))))))</f>
        <v>1</v>
      </c>
      <c r="AB11" s="37">
        <f t="shared" ref="AB11:AB15" si="31">(AA11*D11)*100</f>
        <v>6</v>
      </c>
      <c r="AC11" s="47" t="s">
        <v>20</v>
      </c>
      <c r="AD11" s="36">
        <f t="shared" ref="AD11:AD15" si="32">IF(G11="Ya/Tidak",IF(AC11="Ya",1,IF(AC11="Tidak",0,"Blm Diisi")),IF(G11="A/B/C",IF(AC11="A",1,IF(AC11="B",0.5,IF(AC11="C",0,"Blm Diisi"))),IF(G11="A/B/C/D",IF(AC11="A",1,IF(AC11="B",0.67,IF(AC11="C",0.33,IF(AC11="D",0,"Blm Diisi")))),IF(G11="A/B/C/D/E",IF(AC11="A",1,IF(AC11="B",0.75,IF(AC11="C",0.5,IF(AC11="D",0.25,IF(AC11="E",0,"Blm Diisi"))))),IF(G11="%",IF(AC11="","Blm Diisi",AC11),IF(G11="Jumlah",IF(AC11="","Blm Diisi",""),IF(G11="Rupiah",IF(AC11="","Blm Diisi",""),IF(G11="","","-"))))))))</f>
        <v>1</v>
      </c>
      <c r="AE11" s="37">
        <f t="shared" ref="AE11:AE15" si="33">(AD11*D11)*100</f>
        <v>6</v>
      </c>
      <c r="AF11" s="48" t="s">
        <v>20</v>
      </c>
      <c r="AG11" s="36">
        <f t="shared" ref="AG11:AG15" si="34">IF(G11="Ya/Tidak",IF(AF11="Ya",1,IF(AF11="Tidak",0,"Blm Diisi")),IF(G11="A/B/C",IF(AF11="A",1,IF(AF11="B",0.5,IF(AF11="C",0,"Blm Diisi"))),IF(G11="A/B/C/D",IF(AF11="A",1,IF(AF11="B",0.67,IF(AF11="C",0.33,IF(AF11="D",0,"Blm Diisi")))),IF(G11="A/B/C/D/E",IF(AF11="A",1,IF(AF11="B",0.75,IF(AF11="C",0.5,IF(AF11="D",0.25,IF(AF11="E",0,"Blm Diisi"))))),IF(G11="%",IF(AF11="","Blm Diisi",AF11),IF(G11="Jumlah",IF(AF11="","Blm Diisi",""),IF(G11="Rupiah",IF(AF11="","Blm Diisi",""),IF(G11="","","-"))))))))</f>
        <v>1</v>
      </c>
      <c r="AH11" s="37">
        <f t="shared" ref="AH11:AH15" si="35">(AG11*D11)*100</f>
        <v>6</v>
      </c>
      <c r="AI11" s="43" t="s">
        <v>82</v>
      </c>
      <c r="AJ11" s="64" t="s">
        <v>83</v>
      </c>
      <c r="AL11" s="65" t="s">
        <v>84</v>
      </c>
      <c r="AM11" s="65" t="s">
        <v>85</v>
      </c>
    </row>
    <row r="12" spans="1:39" ht="255">
      <c r="A12" s="13"/>
      <c r="B12" s="30">
        <v>2</v>
      </c>
      <c r="C12" s="31" t="s">
        <v>26</v>
      </c>
      <c r="D12" s="55">
        <v>0.06</v>
      </c>
      <c r="E12" s="33" t="s">
        <v>27</v>
      </c>
      <c r="F12" s="34">
        <v>1</v>
      </c>
      <c r="G12" s="36" t="s">
        <v>19</v>
      </c>
      <c r="H12" s="36" t="s">
        <v>20</v>
      </c>
      <c r="I12" s="36">
        <f t="shared" si="18"/>
        <v>1</v>
      </c>
      <c r="J12" s="37">
        <f t="shared" si="19"/>
        <v>6</v>
      </c>
      <c r="K12" s="36" t="s">
        <v>20</v>
      </c>
      <c r="L12" s="36">
        <f t="shared" si="20"/>
        <v>1</v>
      </c>
      <c r="M12" s="37">
        <f t="shared" si="21"/>
        <v>6</v>
      </c>
      <c r="N12" s="44" t="s">
        <v>21</v>
      </c>
      <c r="O12" s="36">
        <f t="shared" si="22"/>
        <v>1</v>
      </c>
      <c r="P12" s="37">
        <f t="shared" si="23"/>
        <v>6</v>
      </c>
      <c r="Q12" s="36" t="s">
        <v>20</v>
      </c>
      <c r="R12" s="36">
        <f t="shared" si="24"/>
        <v>1</v>
      </c>
      <c r="S12" s="37">
        <f t="shared" si="25"/>
        <v>6</v>
      </c>
      <c r="T12" s="36" t="s">
        <v>20</v>
      </c>
      <c r="U12" s="36">
        <f t="shared" si="26"/>
        <v>1</v>
      </c>
      <c r="V12" s="37">
        <f t="shared" si="27"/>
        <v>6</v>
      </c>
      <c r="W12" s="36" t="s">
        <v>20</v>
      </c>
      <c r="X12" s="36">
        <f t="shared" si="28"/>
        <v>1</v>
      </c>
      <c r="Y12" s="37">
        <f t="shared" si="29"/>
        <v>6</v>
      </c>
      <c r="Z12" s="46" t="s">
        <v>20</v>
      </c>
      <c r="AA12" s="36">
        <f t="shared" si="30"/>
        <v>1</v>
      </c>
      <c r="AB12" s="37">
        <f t="shared" si="31"/>
        <v>6</v>
      </c>
      <c r="AC12" s="47" t="s">
        <v>20</v>
      </c>
      <c r="AD12" s="36">
        <f t="shared" si="32"/>
        <v>1</v>
      </c>
      <c r="AE12" s="37">
        <f t="shared" si="33"/>
        <v>6</v>
      </c>
      <c r="AF12" s="48" t="s">
        <v>20</v>
      </c>
      <c r="AG12" s="36">
        <f t="shared" si="34"/>
        <v>1</v>
      </c>
      <c r="AH12" s="37">
        <f t="shared" si="35"/>
        <v>6</v>
      </c>
      <c r="AI12" s="43" t="s">
        <v>86</v>
      </c>
      <c r="AJ12" s="64" t="s">
        <v>87</v>
      </c>
      <c r="AL12" s="65" t="s">
        <v>88</v>
      </c>
      <c r="AM12" s="65" t="s">
        <v>89</v>
      </c>
    </row>
    <row r="13" spans="1:39" ht="210">
      <c r="A13" s="13"/>
      <c r="B13" s="30">
        <v>3</v>
      </c>
      <c r="C13" s="33" t="s">
        <v>28</v>
      </c>
      <c r="D13" s="55">
        <v>0.06</v>
      </c>
      <c r="E13" s="33" t="s">
        <v>29</v>
      </c>
      <c r="F13" s="34">
        <v>3</v>
      </c>
      <c r="G13" s="36" t="s">
        <v>30</v>
      </c>
      <c r="H13" s="35" t="s">
        <v>14</v>
      </c>
      <c r="I13" s="36">
        <f t="shared" si="18"/>
        <v>1</v>
      </c>
      <c r="J13" s="54">
        <f t="shared" si="19"/>
        <v>6</v>
      </c>
      <c r="K13" s="49" t="s">
        <v>14</v>
      </c>
      <c r="L13" s="36">
        <f t="shared" si="20"/>
        <v>1</v>
      </c>
      <c r="M13" s="37">
        <f t="shared" si="21"/>
        <v>6</v>
      </c>
      <c r="N13" s="38" t="s">
        <v>14</v>
      </c>
      <c r="O13" s="36">
        <f t="shared" si="22"/>
        <v>1</v>
      </c>
      <c r="P13" s="37">
        <f t="shared" si="23"/>
        <v>6</v>
      </c>
      <c r="Q13" s="35" t="s">
        <v>15</v>
      </c>
      <c r="R13" s="36">
        <f t="shared" si="24"/>
        <v>0.67</v>
      </c>
      <c r="S13" s="37">
        <f t="shared" si="25"/>
        <v>4.0199999999999996</v>
      </c>
      <c r="T13" s="35" t="s">
        <v>14</v>
      </c>
      <c r="U13" s="36">
        <f t="shared" si="26"/>
        <v>1</v>
      </c>
      <c r="V13" s="37">
        <f t="shared" si="27"/>
        <v>6</v>
      </c>
      <c r="W13" s="35" t="s">
        <v>14</v>
      </c>
      <c r="X13" s="36">
        <f t="shared" si="28"/>
        <v>1</v>
      </c>
      <c r="Y13" s="37">
        <f t="shared" si="29"/>
        <v>6</v>
      </c>
      <c r="Z13" s="39" t="s">
        <v>14</v>
      </c>
      <c r="AA13" s="36">
        <f t="shared" si="30"/>
        <v>1</v>
      </c>
      <c r="AB13" s="37">
        <f t="shared" si="31"/>
        <v>6</v>
      </c>
      <c r="AC13" s="40" t="s">
        <v>14</v>
      </c>
      <c r="AD13" s="36">
        <f t="shared" si="32"/>
        <v>1</v>
      </c>
      <c r="AE13" s="37">
        <f t="shared" si="33"/>
        <v>6</v>
      </c>
      <c r="AF13" s="41" t="s">
        <v>16</v>
      </c>
      <c r="AG13" s="36">
        <f t="shared" si="34"/>
        <v>0.33</v>
      </c>
      <c r="AH13" s="37">
        <f t="shared" si="35"/>
        <v>1.9800000000000002</v>
      </c>
      <c r="AI13" s="43" t="s">
        <v>90</v>
      </c>
      <c r="AJ13" s="64" t="s">
        <v>91</v>
      </c>
      <c r="AL13" s="65" t="s">
        <v>92</v>
      </c>
      <c r="AM13" s="65" t="s">
        <v>93</v>
      </c>
    </row>
    <row r="14" spans="1:39" ht="237.95" customHeight="1">
      <c r="A14" s="13"/>
      <c r="B14" s="30">
        <v>4</v>
      </c>
      <c r="C14" s="31" t="s">
        <v>31</v>
      </c>
      <c r="D14" s="55">
        <v>0.06</v>
      </c>
      <c r="E14" s="33" t="s">
        <v>94</v>
      </c>
      <c r="F14" s="34">
        <v>1</v>
      </c>
      <c r="G14" s="36" t="s">
        <v>13</v>
      </c>
      <c r="H14" s="35" t="s">
        <v>14</v>
      </c>
      <c r="I14" s="36">
        <f t="shared" si="18"/>
        <v>1</v>
      </c>
      <c r="J14" s="37">
        <f t="shared" si="19"/>
        <v>6</v>
      </c>
      <c r="K14" s="35" t="s">
        <v>15</v>
      </c>
      <c r="L14" s="36">
        <f t="shared" si="20"/>
        <v>0.75</v>
      </c>
      <c r="M14" s="37">
        <f t="shared" si="21"/>
        <v>4.5</v>
      </c>
      <c r="N14" s="38" t="s">
        <v>15</v>
      </c>
      <c r="O14" s="36">
        <f t="shared" si="22"/>
        <v>0.75</v>
      </c>
      <c r="P14" s="37">
        <f t="shared" si="23"/>
        <v>4.5</v>
      </c>
      <c r="Q14" s="35" t="s">
        <v>15</v>
      </c>
      <c r="R14" s="36">
        <f t="shared" si="24"/>
        <v>0.75</v>
      </c>
      <c r="S14" s="37">
        <f t="shared" si="25"/>
        <v>4.5</v>
      </c>
      <c r="T14" s="35" t="s">
        <v>15</v>
      </c>
      <c r="U14" s="36">
        <f t="shared" si="26"/>
        <v>0.75</v>
      </c>
      <c r="V14" s="37">
        <f t="shared" si="27"/>
        <v>4.5</v>
      </c>
      <c r="W14" s="35" t="s">
        <v>15</v>
      </c>
      <c r="X14" s="36">
        <f t="shared" si="28"/>
        <v>0.75</v>
      </c>
      <c r="Y14" s="37">
        <f t="shared" si="29"/>
        <v>4.5</v>
      </c>
      <c r="Z14" s="39" t="s">
        <v>16</v>
      </c>
      <c r="AA14" s="36">
        <f t="shared" si="30"/>
        <v>0.5</v>
      </c>
      <c r="AB14" s="37">
        <f t="shared" si="31"/>
        <v>3</v>
      </c>
      <c r="AC14" s="40" t="s">
        <v>14</v>
      </c>
      <c r="AD14" s="36">
        <f t="shared" si="32"/>
        <v>1</v>
      </c>
      <c r="AE14" s="37">
        <f t="shared" si="33"/>
        <v>6</v>
      </c>
      <c r="AF14" s="41" t="s">
        <v>16</v>
      </c>
      <c r="AG14" s="36">
        <f t="shared" si="34"/>
        <v>0.5</v>
      </c>
      <c r="AH14" s="37">
        <f t="shared" si="35"/>
        <v>3</v>
      </c>
      <c r="AI14" s="43" t="s">
        <v>95</v>
      </c>
      <c r="AJ14" s="65" t="s">
        <v>96</v>
      </c>
      <c r="AK14" s="6" t="s">
        <v>97</v>
      </c>
      <c r="AL14" s="65" t="s">
        <v>98</v>
      </c>
      <c r="AM14" s="65" t="s">
        <v>99</v>
      </c>
    </row>
    <row r="15" spans="1:39" ht="147">
      <c r="A15" s="13"/>
      <c r="B15" s="30">
        <v>5</v>
      </c>
      <c r="C15" s="31" t="s">
        <v>33</v>
      </c>
      <c r="D15" s="55">
        <v>0.06</v>
      </c>
      <c r="E15" s="33" t="s">
        <v>34</v>
      </c>
      <c r="F15" s="34">
        <v>1</v>
      </c>
      <c r="G15" s="36" t="s">
        <v>30</v>
      </c>
      <c r="H15" s="35" t="s">
        <v>14</v>
      </c>
      <c r="I15" s="36">
        <f t="shared" si="18"/>
        <v>1</v>
      </c>
      <c r="J15" s="54">
        <f t="shared" si="19"/>
        <v>6</v>
      </c>
      <c r="K15" s="49" t="s">
        <v>14</v>
      </c>
      <c r="L15" s="36">
        <f t="shared" si="20"/>
        <v>1</v>
      </c>
      <c r="M15" s="37">
        <f t="shared" si="21"/>
        <v>6</v>
      </c>
      <c r="N15" s="38" t="s">
        <v>14</v>
      </c>
      <c r="O15" s="36">
        <f t="shared" si="22"/>
        <v>1</v>
      </c>
      <c r="P15" s="37">
        <f t="shared" si="23"/>
        <v>6</v>
      </c>
      <c r="Q15" s="35" t="s">
        <v>15</v>
      </c>
      <c r="R15" s="36">
        <f t="shared" si="24"/>
        <v>0.67</v>
      </c>
      <c r="S15" s="37">
        <f t="shared" si="25"/>
        <v>4.0199999999999996</v>
      </c>
      <c r="T15" s="35" t="s">
        <v>14</v>
      </c>
      <c r="U15" s="36">
        <f t="shared" si="26"/>
        <v>1</v>
      </c>
      <c r="V15" s="37">
        <f t="shared" si="27"/>
        <v>6</v>
      </c>
      <c r="W15" s="35" t="s">
        <v>14</v>
      </c>
      <c r="X15" s="36">
        <f t="shared" si="28"/>
        <v>1</v>
      </c>
      <c r="Y15" s="37">
        <f t="shared" si="29"/>
        <v>6</v>
      </c>
      <c r="Z15" s="39" t="s">
        <v>14</v>
      </c>
      <c r="AA15" s="36">
        <f t="shared" si="30"/>
        <v>1</v>
      </c>
      <c r="AB15" s="37">
        <f t="shared" si="31"/>
        <v>6</v>
      </c>
      <c r="AC15" s="40" t="s">
        <v>14</v>
      </c>
      <c r="AD15" s="36">
        <f t="shared" si="32"/>
        <v>1</v>
      </c>
      <c r="AE15" s="37">
        <f t="shared" si="33"/>
        <v>6</v>
      </c>
      <c r="AF15" s="41" t="s">
        <v>49</v>
      </c>
      <c r="AG15" s="36">
        <f t="shared" si="34"/>
        <v>0</v>
      </c>
      <c r="AH15" s="37">
        <f t="shared" si="35"/>
        <v>0</v>
      </c>
      <c r="AI15" s="43" t="s">
        <v>100</v>
      </c>
      <c r="AJ15" s="65" t="s">
        <v>101</v>
      </c>
      <c r="AL15" s="65" t="s">
        <v>102</v>
      </c>
      <c r="AM15" s="65" t="s">
        <v>103</v>
      </c>
    </row>
    <row r="16" spans="1:39" ht="44.25" customHeight="1">
      <c r="A16" s="13"/>
      <c r="B16" s="23" t="s">
        <v>37</v>
      </c>
      <c r="C16" s="24" t="s">
        <v>38</v>
      </c>
      <c r="D16" s="25">
        <f>SUM(D17:D22)</f>
        <v>0.3</v>
      </c>
      <c r="E16" s="26"/>
      <c r="F16" s="50"/>
      <c r="G16" s="50"/>
      <c r="H16" s="37"/>
      <c r="I16" s="50"/>
      <c r="J16" s="51" t="e">
        <f>SUM(J17:J22)</f>
        <v>#VALUE!</v>
      </c>
      <c r="K16" s="37"/>
      <c r="L16" s="50"/>
      <c r="M16" s="50" t="e">
        <f>SUM(M17:M22)</f>
        <v>#VALUE!</v>
      </c>
      <c r="N16" s="44"/>
      <c r="O16" s="50"/>
      <c r="P16" s="50" t="e">
        <f>SUM(P17:P22)</f>
        <v>#VALUE!</v>
      </c>
      <c r="Q16" s="37"/>
      <c r="R16" s="50"/>
      <c r="S16" s="50" t="e">
        <f>SUM(S17:S22)</f>
        <v>#VALUE!</v>
      </c>
      <c r="T16" s="37"/>
      <c r="U16" s="50"/>
      <c r="V16" s="50" t="e">
        <f>SUM(V17:V22)</f>
        <v>#VALUE!</v>
      </c>
      <c r="W16" s="37"/>
      <c r="X16" s="50"/>
      <c r="Y16" s="50" t="e">
        <f>SUM(Y17:Y22)</f>
        <v>#VALUE!</v>
      </c>
      <c r="Z16" s="52"/>
      <c r="AA16" s="50"/>
      <c r="AB16" s="50" t="e">
        <f>SUM(AB17:AB22)</f>
        <v>#VALUE!</v>
      </c>
      <c r="AC16" s="53"/>
      <c r="AD16" s="50"/>
      <c r="AE16" s="50" t="e">
        <f>SUM(AE17:AE22)</f>
        <v>#VALUE!</v>
      </c>
      <c r="AF16" s="50"/>
      <c r="AG16" s="50"/>
      <c r="AH16" s="50">
        <f>SUM(AH17:AH22)</f>
        <v>28.35</v>
      </c>
      <c r="AI16" s="45"/>
    </row>
    <row r="17" spans="1:42" ht="300">
      <c r="A17" s="13"/>
      <c r="B17" s="30">
        <v>1</v>
      </c>
      <c r="C17" s="31" t="s">
        <v>39</v>
      </c>
      <c r="D17" s="55">
        <v>0.06</v>
      </c>
      <c r="E17" s="33" t="s">
        <v>40</v>
      </c>
      <c r="F17" s="34">
        <v>3</v>
      </c>
      <c r="G17" s="36" t="s">
        <v>30</v>
      </c>
      <c r="H17" s="35" t="s">
        <v>14</v>
      </c>
      <c r="I17" s="36">
        <f t="shared" ref="I17:I22" si="36">IF(G17="Ya/Tidak",IF(H17="Ya",1,IF(H17="Tidak",0,"Blm Diisi")),IF(G17="A/B/C",IF(H17="A",1,IF(H17="B",0.5,IF(H17="C",0,"Blm Diisi"))),IF(G17="A/B/C/D",IF(H17="A",1,IF(H17="B",0.67,IF(H17="C",0.33,IF(H17="D",0,"Blm Diisi")))),IF(G17="A/B/C/D/E",IF(H17="A",1,IF(H17="B",0.75,IF(H17="C",0.5,IF(H17="D",0.25,IF(H17="E",0,"Blm Diisi"))))),IF(G17="%",IF(H17="","Blm Diisi",H17),IF(G17="Jumlah",IF(H17="","Blm Diisi",""),IF(G17="Rupiah",IF(H17="","Blm Diisi",""),IF(G17="","","-"))))))))</f>
        <v>1</v>
      </c>
      <c r="J17" s="54">
        <f t="shared" ref="J17:J22" si="37">(I17*D17)*100</f>
        <v>6</v>
      </c>
      <c r="K17" s="49" t="s">
        <v>14</v>
      </c>
      <c r="L17" s="36">
        <f t="shared" ref="L17:L22" si="38">IF(G17="Ya/Tidak",IF(K17="Ya",1,IF(K17="Tidak",0,"Blm Diisi")),IF(G17="A/B/C",IF(K17="A",1,IF(K17="B",0.5,IF(K17="C",0,"Blm Diisi"))),IF(G17="A/B/C/D",IF(K17="A",1,IF(K17="B",0.67,IF(K17="C",0.33,IF(K17="D",0,"Blm Diisi")))),IF(G17="A/B/C/D/E",IF(K17="A",1,IF(K17="B",0.75,IF(K17="C",0.5,IF(K17="D",0.25,IF(K17="E",0,"Blm Diisi"))))),IF(G17="%",IF(K17="","Blm Diisi",K17),IF(G17="Jumlah",IF(K17="","Blm Diisi",""),IF(G17="Rupiah",IF(K17="","Blm Diisi",""),IF(G17="","","-"))))))))</f>
        <v>1</v>
      </c>
      <c r="M17" s="37">
        <f t="shared" ref="M17:M22" si="39">(L17*D17)*100</f>
        <v>6</v>
      </c>
      <c r="N17" s="38" t="s">
        <v>14</v>
      </c>
      <c r="O17" s="36">
        <f t="shared" ref="O17:O22" si="40">IF(G17="Ya/Tidak",IF(N17="Ya",1,IF(N17="Tidak",0,"Blm Diisi")),IF(G17="A/B/C",IF(N17="A",1,IF(N17="B",0.5,IF(N17="C",0,"Blm Diisi"))),IF(G17="A/B/C/D",IF(N17="A",1,IF(N17="B",0.67,IF(N17="C",0.33,IF(N17="D",0,"Blm Diisi")))),IF(G17="A/B/C/D/E",IF(N17="A",1,IF(N17="B",0.75,IF(N17="C",0.5,IF(N17="D",0.25,IF(N17="E",0,"Blm Diisi"))))),IF(G17="%",IF(N17="","Blm Diisi",N17),IF(G17="Jumlah",IF(N17="","Blm Diisi",""),IF(G17="Rupiah",IF(N17="","Blm Diisi",""),IF(G17="","","-"))))))))</f>
        <v>1</v>
      </c>
      <c r="P17" s="37">
        <f t="shared" ref="P17:P22" si="41">(O17*D17)*100</f>
        <v>6</v>
      </c>
      <c r="Q17" s="35" t="s">
        <v>15</v>
      </c>
      <c r="R17" s="36">
        <f t="shared" ref="R17:R22" si="42">IF(G17="Ya/Tidak",IF(Q17="Ya",1,IF(Q17="Tidak",0,"Blm Diisi")),IF(G17="A/B/C",IF(Q17="A",1,IF(Q17="B",0.5,IF(Q17="C",0,"Blm Diisi"))),IF(G17="A/B/C/D",IF(Q17="A",1,IF(Q17="B",0.67,IF(Q17="C",0.33,IF(Q17="D",0,"Blm Diisi")))),IF(G17="A/B/C/D/E",IF(Q17="A",1,IF(Q17="B",0.75,IF(Q17="C",0.5,IF(Q17="D",0.25,IF(Q17="E",0,"Blm Diisi"))))),IF(G17="%",IF(Q17="","Blm Diisi",Q17),IF(G17="Jumlah",IF(Q17="","Blm Diisi",""),IF(G17="Rupiah",IF(Q17="","Blm Diisi",""),IF(G17="","","-"))))))))</f>
        <v>0.67</v>
      </c>
      <c r="S17" s="37">
        <f t="shared" ref="S17:S22" si="43">(R17*D17)*100</f>
        <v>4.0199999999999996</v>
      </c>
      <c r="T17" s="35" t="s">
        <v>14</v>
      </c>
      <c r="U17" s="36">
        <f t="shared" ref="U17:U22" si="44">IF(G17="Ya/Tidak",IF(T17="Ya",1,IF(T17="Tidak",0,"Blm Diisi")),IF(G17="A/B/C",IF(T17="A",1,IF(T17="B",0.5,IF(T17="C",0,"Blm Diisi"))),IF(G17="A/B/C/D",IF(T17="A",1,IF(T17="B",0.67,IF(T17="C",0.33,IF(T17="D",0,"Blm Diisi")))),IF(G17="A/B/C/D/E",IF(T17="A",1,IF(T17="B",0.75,IF(T17="C",0.5,IF(T17="D",0.25,IF(T17="E",0,"Blm Diisi"))))),IF(G17="%",IF(T17="","Blm Diisi",T17),IF(G17="Jumlah",IF(T17="","Blm Diisi",""),IF(G17="Rupiah",IF(T17="","Blm Diisi",""),IF(G17="","","-"))))))))</f>
        <v>1</v>
      </c>
      <c r="V17" s="37">
        <f t="shared" ref="V17:V22" si="45">(U17*D17)*100</f>
        <v>6</v>
      </c>
      <c r="W17" s="35" t="s">
        <v>14</v>
      </c>
      <c r="X17" s="36">
        <f t="shared" ref="X17:X22" si="46">IF(G17="Ya/Tidak",IF(W17="Ya",1,IF(W17="Tidak",0,"Blm Diisi")),IF(G17="A/B/C",IF(W17="A",1,IF(W17="B",0.5,IF(W17="C",0,"Blm Diisi"))),IF(G17="A/B/C/D",IF(W17="A",1,IF(W17="B",0.67,IF(W17="C",0.33,IF(W17="D",0,"Blm Diisi")))),IF(G17="A/B/C/D/E",IF(W17="A",1,IF(W17="B",0.75,IF(W17="C",0.5,IF(W17="D",0.25,IF(W17="E",0,"Blm Diisi"))))),IF(G17="%",IF(W17="","Blm Diisi",W17),IF(G17="Jumlah",IF(W17="","Blm Diisi",""),IF(G17="Rupiah",IF(W17="","Blm Diisi",""),IF(G17="","","-"))))))))</f>
        <v>1</v>
      </c>
      <c r="Y17" s="37">
        <f t="shared" ref="Y17:Y22" si="47">(X17*D17)*100</f>
        <v>6</v>
      </c>
      <c r="Z17" s="39" t="s">
        <v>14</v>
      </c>
      <c r="AA17" s="36">
        <f t="shared" ref="AA17:AA22" si="48">IF(G17="Ya/Tidak",IF(Z17="Ya",1,IF(Z17="Tidak",0,"Blm Diisi")),IF(G17="A/B/C",IF(Z17="A",1,IF(Z17="B",0.5,IF(Z17="C",0,"Blm Diisi"))),IF(G17="A/B/C/D",IF(Z17="A",1,IF(Z17="B",0.67,IF(Z17="C",0.33,IF(Z17="D",0,"Blm Diisi")))),IF(G17="A/B/C/D/E",IF(Z17="A",1,IF(Z17="B",0.75,IF(Z17="C",0.5,IF(Z17="D",0.25,IF(Z17="E",0,"Blm Diisi"))))),IF(G17="%",IF(Z17="","Blm Diisi",Z17),IF(G17="Jumlah",IF(Z17="","Blm Diisi",""),IF(G17="Rupiah",IF(Z17="","Blm Diisi",""),IF(G17="","","-"))))))))</f>
        <v>1</v>
      </c>
      <c r="AB17" s="37">
        <f t="shared" ref="AB17:AB22" si="49">(AA17*D17)*100</f>
        <v>6</v>
      </c>
      <c r="AC17" s="40" t="s">
        <v>14</v>
      </c>
      <c r="AD17" s="36">
        <f t="shared" ref="AD17:AD22" si="50">IF(G17="Ya/Tidak",IF(AC17="Ya",1,IF(AC17="Tidak",0,"Blm Diisi")),IF(G17="A/B/C",IF(AC17="A",1,IF(AC17="B",0.5,IF(AC17="C",0,"Blm Diisi"))),IF(G17="A/B/C/D",IF(AC17="A",1,IF(AC17="B",0.67,IF(AC17="C",0.33,IF(AC17="D",0,"Blm Diisi")))),IF(G17="A/B/C/D/E",IF(AC17="A",1,IF(AC17="B",0.75,IF(AC17="C",0.5,IF(AC17="D",0.25,IF(AC17="E",0,"Blm Diisi"))))),IF(G17="%",IF(AC17="","Blm Diisi",AC17),IF(G17="Jumlah",IF(AC17="","Blm Diisi",""),IF(G17="Rupiah",IF(AC17="","Blm Diisi",""),IF(G17="","","-"))))))))</f>
        <v>1</v>
      </c>
      <c r="AE17" s="37">
        <f t="shared" ref="AE17:AE22" si="51">(AD17*D17)*100</f>
        <v>6</v>
      </c>
      <c r="AF17" s="41" t="s">
        <v>14</v>
      </c>
      <c r="AG17" s="36">
        <f t="shared" ref="AG17:AG22" si="52">IF(G17="Ya/Tidak",IF(AF17="Ya",1,IF(AF17="Tidak",0,"Blm Diisi")),IF(G17="A/B/C",IF(AF17="A",1,IF(AF17="B",0.5,IF(AF17="C",0,"Blm Diisi"))),IF(G17="A/B/C/D",IF(AF17="A",1,IF(AF17="B",0.67,IF(AF17="C",0.33,IF(AF17="D",0,"Blm Diisi")))),IF(G17="A/B/C/D/E",IF(AF17="A",1,IF(AF17="B",0.75,IF(AF17="C",0.5,IF(AF17="D",0.25,IF(AF17="E",0,"Blm Diisi"))))),IF(G17="%",IF(AF17="","Blm Diisi",AF17),IF(G17="Jumlah",IF(AF17="","Blm Diisi",""),IF(G17="Rupiah",IF(AF17="","Blm Diisi",""),IF(G17="","","-"))))))))</f>
        <v>1</v>
      </c>
      <c r="AH17" s="37">
        <f t="shared" ref="AH17:AH22" si="53">(AG17*D17)*100</f>
        <v>6</v>
      </c>
      <c r="AI17" s="42" t="s">
        <v>104</v>
      </c>
      <c r="AJ17" s="64" t="s">
        <v>105</v>
      </c>
      <c r="AL17" s="65" t="s">
        <v>106</v>
      </c>
      <c r="AM17" s="64" t="s">
        <v>107</v>
      </c>
    </row>
    <row r="18" spans="1:42" ht="90">
      <c r="A18" s="13"/>
      <c r="B18" s="30">
        <v>2</v>
      </c>
      <c r="C18" s="31" t="s">
        <v>108</v>
      </c>
      <c r="D18" s="55">
        <v>0.06</v>
      </c>
      <c r="E18" s="33" t="s">
        <v>109</v>
      </c>
      <c r="F18" s="34">
        <v>2</v>
      </c>
      <c r="G18" s="36" t="s">
        <v>19</v>
      </c>
      <c r="H18" s="35" t="s">
        <v>14</v>
      </c>
      <c r="I18" s="36" t="str">
        <f t="shared" si="36"/>
        <v>Blm Diisi</v>
      </c>
      <c r="J18" s="54" t="e">
        <f t="shared" si="37"/>
        <v>#VALUE!</v>
      </c>
      <c r="K18" s="49" t="s">
        <v>14</v>
      </c>
      <c r="L18" s="36" t="str">
        <f t="shared" si="38"/>
        <v>Blm Diisi</v>
      </c>
      <c r="M18" s="37" t="e">
        <f t="shared" si="39"/>
        <v>#VALUE!</v>
      </c>
      <c r="N18" s="38" t="s">
        <v>14</v>
      </c>
      <c r="O18" s="36" t="str">
        <f t="shared" si="40"/>
        <v>Blm Diisi</v>
      </c>
      <c r="P18" s="37" t="e">
        <f t="shared" si="41"/>
        <v>#VALUE!</v>
      </c>
      <c r="Q18" s="35" t="s">
        <v>15</v>
      </c>
      <c r="R18" s="36" t="str">
        <f t="shared" si="42"/>
        <v>Blm Diisi</v>
      </c>
      <c r="S18" s="37" t="e">
        <f t="shared" si="43"/>
        <v>#VALUE!</v>
      </c>
      <c r="T18" s="35" t="s">
        <v>14</v>
      </c>
      <c r="U18" s="36" t="str">
        <f t="shared" si="44"/>
        <v>Blm Diisi</v>
      </c>
      <c r="V18" s="37" t="e">
        <f t="shared" si="45"/>
        <v>#VALUE!</v>
      </c>
      <c r="W18" s="35" t="s">
        <v>14</v>
      </c>
      <c r="X18" s="36" t="str">
        <f t="shared" si="46"/>
        <v>Blm Diisi</v>
      </c>
      <c r="Y18" s="37" t="e">
        <f t="shared" si="47"/>
        <v>#VALUE!</v>
      </c>
      <c r="Z18" s="39" t="s">
        <v>14</v>
      </c>
      <c r="AA18" s="36" t="str">
        <f t="shared" si="48"/>
        <v>Blm Diisi</v>
      </c>
      <c r="AB18" s="37" t="e">
        <f t="shared" si="49"/>
        <v>#VALUE!</v>
      </c>
      <c r="AC18" s="40" t="s">
        <v>14</v>
      </c>
      <c r="AD18" s="36" t="str">
        <f t="shared" si="50"/>
        <v>Blm Diisi</v>
      </c>
      <c r="AE18" s="37" t="e">
        <f t="shared" si="51"/>
        <v>#VALUE!</v>
      </c>
      <c r="AF18" s="48" t="s">
        <v>20</v>
      </c>
      <c r="AG18" s="36">
        <f t="shared" si="52"/>
        <v>1</v>
      </c>
      <c r="AH18" s="37">
        <f t="shared" si="53"/>
        <v>6</v>
      </c>
      <c r="AI18" s="42" t="s">
        <v>110</v>
      </c>
      <c r="AJ18" s="65" t="s">
        <v>111</v>
      </c>
      <c r="AL18" s="64" t="s">
        <v>112</v>
      </c>
      <c r="AM18" s="64" t="s">
        <v>113</v>
      </c>
    </row>
    <row r="19" spans="1:42" ht="330">
      <c r="A19" s="13"/>
      <c r="B19" s="30">
        <v>3</v>
      </c>
      <c r="C19" s="31" t="s">
        <v>43</v>
      </c>
      <c r="D19" s="55">
        <v>0.05</v>
      </c>
      <c r="E19" s="33" t="s">
        <v>44</v>
      </c>
      <c r="F19" s="34">
        <v>2</v>
      </c>
      <c r="G19" s="36" t="s">
        <v>32</v>
      </c>
      <c r="H19" s="35" t="s">
        <v>14</v>
      </c>
      <c r="I19" s="36">
        <f t="shared" si="36"/>
        <v>1</v>
      </c>
      <c r="J19" s="54">
        <f t="shared" si="37"/>
        <v>5</v>
      </c>
      <c r="K19" s="49" t="s">
        <v>14</v>
      </c>
      <c r="L19" s="36">
        <f t="shared" si="38"/>
        <v>1</v>
      </c>
      <c r="M19" s="37">
        <f t="shared" si="39"/>
        <v>5</v>
      </c>
      <c r="N19" s="38" t="s">
        <v>14</v>
      </c>
      <c r="O19" s="36">
        <f t="shared" si="40"/>
        <v>1</v>
      </c>
      <c r="P19" s="37">
        <f t="shared" si="41"/>
        <v>5</v>
      </c>
      <c r="Q19" s="35" t="s">
        <v>15</v>
      </c>
      <c r="R19" s="36">
        <f t="shared" si="42"/>
        <v>0.5</v>
      </c>
      <c r="S19" s="37">
        <f t="shared" si="43"/>
        <v>2.5</v>
      </c>
      <c r="T19" s="35" t="s">
        <v>14</v>
      </c>
      <c r="U19" s="36">
        <f t="shared" si="44"/>
        <v>1</v>
      </c>
      <c r="V19" s="37">
        <f t="shared" si="45"/>
        <v>5</v>
      </c>
      <c r="W19" s="35" t="s">
        <v>14</v>
      </c>
      <c r="X19" s="36">
        <f t="shared" si="46"/>
        <v>1</v>
      </c>
      <c r="Y19" s="37">
        <f t="shared" si="47"/>
        <v>5</v>
      </c>
      <c r="Z19" s="39" t="s">
        <v>14</v>
      </c>
      <c r="AA19" s="36">
        <f t="shared" si="48"/>
        <v>1</v>
      </c>
      <c r="AB19" s="37">
        <f t="shared" si="49"/>
        <v>5</v>
      </c>
      <c r="AC19" s="40" t="s">
        <v>14</v>
      </c>
      <c r="AD19" s="36">
        <f t="shared" si="50"/>
        <v>1</v>
      </c>
      <c r="AE19" s="37">
        <f t="shared" si="51"/>
        <v>5</v>
      </c>
      <c r="AF19" s="41" t="s">
        <v>14</v>
      </c>
      <c r="AG19" s="36">
        <f t="shared" si="52"/>
        <v>1</v>
      </c>
      <c r="AH19" s="37">
        <f t="shared" si="53"/>
        <v>5</v>
      </c>
      <c r="AI19" s="42" t="s">
        <v>114</v>
      </c>
      <c r="AJ19" s="65" t="s">
        <v>115</v>
      </c>
      <c r="AL19" s="65" t="s">
        <v>116</v>
      </c>
      <c r="AM19" s="64" t="s">
        <v>117</v>
      </c>
    </row>
    <row r="20" spans="1:42" ht="345">
      <c r="A20" s="13"/>
      <c r="B20" s="30">
        <v>4</v>
      </c>
      <c r="C20" s="31" t="s">
        <v>47</v>
      </c>
      <c r="D20" s="55">
        <v>0.03</v>
      </c>
      <c r="E20" s="33" t="s">
        <v>48</v>
      </c>
      <c r="F20" s="34">
        <v>2</v>
      </c>
      <c r="G20" s="36" t="s">
        <v>30</v>
      </c>
      <c r="H20" s="35" t="s">
        <v>14</v>
      </c>
      <c r="I20" s="36">
        <f t="shared" si="36"/>
        <v>1</v>
      </c>
      <c r="J20" s="54">
        <f t="shared" si="37"/>
        <v>3</v>
      </c>
      <c r="K20" s="49" t="s">
        <v>14</v>
      </c>
      <c r="L20" s="36">
        <f t="shared" si="38"/>
        <v>1</v>
      </c>
      <c r="M20" s="37">
        <f t="shared" si="39"/>
        <v>3</v>
      </c>
      <c r="N20" s="38" t="s">
        <v>14</v>
      </c>
      <c r="O20" s="36">
        <f t="shared" si="40"/>
        <v>1</v>
      </c>
      <c r="P20" s="37">
        <f t="shared" si="41"/>
        <v>3</v>
      </c>
      <c r="Q20" s="35" t="s">
        <v>15</v>
      </c>
      <c r="R20" s="36">
        <f t="shared" si="42"/>
        <v>0.67</v>
      </c>
      <c r="S20" s="37">
        <f t="shared" si="43"/>
        <v>2.0099999999999998</v>
      </c>
      <c r="T20" s="35" t="s">
        <v>14</v>
      </c>
      <c r="U20" s="36">
        <f t="shared" si="44"/>
        <v>1</v>
      </c>
      <c r="V20" s="37">
        <f t="shared" si="45"/>
        <v>3</v>
      </c>
      <c r="W20" s="35" t="s">
        <v>14</v>
      </c>
      <c r="X20" s="36">
        <f t="shared" si="46"/>
        <v>1</v>
      </c>
      <c r="Y20" s="37">
        <f t="shared" si="47"/>
        <v>3</v>
      </c>
      <c r="Z20" s="39" t="s">
        <v>14</v>
      </c>
      <c r="AA20" s="36">
        <f t="shared" si="48"/>
        <v>1</v>
      </c>
      <c r="AB20" s="37">
        <f t="shared" si="49"/>
        <v>3</v>
      </c>
      <c r="AC20" s="40" t="s">
        <v>14</v>
      </c>
      <c r="AD20" s="36">
        <f t="shared" si="50"/>
        <v>1</v>
      </c>
      <c r="AE20" s="37">
        <f t="shared" si="51"/>
        <v>3</v>
      </c>
      <c r="AF20" s="41" t="s">
        <v>14</v>
      </c>
      <c r="AG20" s="36">
        <f t="shared" si="52"/>
        <v>1</v>
      </c>
      <c r="AH20" s="37">
        <f t="shared" si="53"/>
        <v>3</v>
      </c>
      <c r="AI20" s="42" t="s">
        <v>118</v>
      </c>
      <c r="AJ20" s="64" t="s">
        <v>119</v>
      </c>
      <c r="AL20" s="65" t="s">
        <v>120</v>
      </c>
      <c r="AM20" s="65" t="s">
        <v>121</v>
      </c>
    </row>
    <row r="21" spans="1:42" ht="408.95" customHeight="1">
      <c r="A21" s="13"/>
      <c r="B21" s="30">
        <v>5</v>
      </c>
      <c r="C21" s="31" t="s">
        <v>45</v>
      </c>
      <c r="D21" s="55">
        <v>0.05</v>
      </c>
      <c r="E21" s="33" t="s">
        <v>46</v>
      </c>
      <c r="F21" s="34"/>
      <c r="G21" s="36" t="s">
        <v>19</v>
      </c>
      <c r="H21" s="35"/>
      <c r="I21" s="36"/>
      <c r="J21" s="37"/>
      <c r="K21" s="35"/>
      <c r="L21" s="36"/>
      <c r="M21" s="37"/>
      <c r="N21" s="37"/>
      <c r="O21" s="36"/>
      <c r="P21" s="37"/>
      <c r="Q21" s="35"/>
      <c r="R21" s="36"/>
      <c r="S21" s="37"/>
      <c r="T21" s="35"/>
      <c r="U21" s="36"/>
      <c r="V21" s="37"/>
      <c r="W21" s="35"/>
      <c r="X21" s="36"/>
      <c r="Y21" s="37"/>
      <c r="Z21" s="39"/>
      <c r="AA21" s="36"/>
      <c r="AB21" s="37"/>
      <c r="AC21" s="40"/>
      <c r="AD21" s="36"/>
      <c r="AE21" s="37"/>
      <c r="AF21" s="48" t="s">
        <v>20</v>
      </c>
      <c r="AG21" s="36">
        <f t="shared" si="52"/>
        <v>1</v>
      </c>
      <c r="AH21" s="37">
        <f t="shared" si="53"/>
        <v>5</v>
      </c>
      <c r="AI21" s="42" t="s">
        <v>122</v>
      </c>
      <c r="AJ21" s="64" t="s">
        <v>123</v>
      </c>
      <c r="AL21" s="64" t="s">
        <v>124</v>
      </c>
      <c r="AM21" s="65" t="s">
        <v>125</v>
      </c>
      <c r="AN21" s="64" t="s">
        <v>126</v>
      </c>
      <c r="AP21" s="65" t="s">
        <v>127</v>
      </c>
    </row>
    <row r="22" spans="1:42" ht="284.25">
      <c r="A22" s="13"/>
      <c r="B22" s="30">
        <v>6</v>
      </c>
      <c r="C22" s="31" t="s">
        <v>41</v>
      </c>
      <c r="D22" s="55">
        <v>0.05</v>
      </c>
      <c r="E22" s="33" t="s">
        <v>42</v>
      </c>
      <c r="F22" s="34">
        <v>3</v>
      </c>
      <c r="G22" s="36" t="s">
        <v>30</v>
      </c>
      <c r="H22" s="35" t="s">
        <v>14</v>
      </c>
      <c r="I22" s="36">
        <f t="shared" si="36"/>
        <v>1</v>
      </c>
      <c r="J22" s="54">
        <f t="shared" si="37"/>
        <v>5</v>
      </c>
      <c r="K22" s="35" t="s">
        <v>15</v>
      </c>
      <c r="L22" s="36">
        <f t="shared" si="38"/>
        <v>0.67</v>
      </c>
      <c r="M22" s="37">
        <f t="shared" si="39"/>
        <v>3.35</v>
      </c>
      <c r="N22" s="38" t="s">
        <v>14</v>
      </c>
      <c r="O22" s="36">
        <f t="shared" si="40"/>
        <v>1</v>
      </c>
      <c r="P22" s="37">
        <f t="shared" si="41"/>
        <v>5</v>
      </c>
      <c r="Q22" s="35" t="s">
        <v>15</v>
      </c>
      <c r="R22" s="36">
        <f t="shared" si="42"/>
        <v>0.67</v>
      </c>
      <c r="S22" s="37">
        <f t="shared" si="43"/>
        <v>3.35</v>
      </c>
      <c r="T22" s="35" t="s">
        <v>14</v>
      </c>
      <c r="U22" s="36">
        <f t="shared" si="44"/>
        <v>1</v>
      </c>
      <c r="V22" s="37">
        <f t="shared" si="45"/>
        <v>5</v>
      </c>
      <c r="W22" s="35" t="s">
        <v>14</v>
      </c>
      <c r="X22" s="36">
        <f t="shared" si="46"/>
        <v>1</v>
      </c>
      <c r="Y22" s="37">
        <f t="shared" si="47"/>
        <v>5</v>
      </c>
      <c r="Z22" s="39" t="s">
        <v>14</v>
      </c>
      <c r="AA22" s="36">
        <f t="shared" si="48"/>
        <v>1</v>
      </c>
      <c r="AB22" s="37">
        <f t="shared" si="49"/>
        <v>5</v>
      </c>
      <c r="AC22" s="40" t="s">
        <v>14</v>
      </c>
      <c r="AD22" s="36">
        <f t="shared" si="50"/>
        <v>1</v>
      </c>
      <c r="AE22" s="37">
        <f t="shared" si="51"/>
        <v>5</v>
      </c>
      <c r="AF22" s="41" t="s">
        <v>15</v>
      </c>
      <c r="AG22" s="36">
        <f t="shared" si="52"/>
        <v>0.67</v>
      </c>
      <c r="AH22" s="37">
        <f t="shared" si="53"/>
        <v>3.35</v>
      </c>
      <c r="AI22" s="42" t="s">
        <v>128</v>
      </c>
      <c r="AJ22" s="64" t="s">
        <v>129</v>
      </c>
      <c r="AL22" s="65" t="s">
        <v>130</v>
      </c>
      <c r="AM22" s="65"/>
      <c r="AN22" s="65" t="s">
        <v>129</v>
      </c>
    </row>
    <row r="23" spans="1:42" ht="21">
      <c r="A23" s="13"/>
      <c r="B23" s="23" t="s">
        <v>50</v>
      </c>
      <c r="C23" s="24" t="s">
        <v>51</v>
      </c>
      <c r="D23" s="25">
        <f>SUM(D24)</f>
        <v>0.2</v>
      </c>
      <c r="E23" s="26"/>
      <c r="F23" s="50"/>
      <c r="G23" s="50"/>
      <c r="H23" s="37"/>
      <c r="I23" s="50"/>
      <c r="J23" s="56">
        <f>J24</f>
        <v>16.995999999999999</v>
      </c>
      <c r="K23" s="37"/>
      <c r="L23" s="50"/>
      <c r="M23" s="56">
        <f>M24</f>
        <v>18.324000000000002</v>
      </c>
      <c r="N23" s="44"/>
      <c r="O23" s="50"/>
      <c r="P23" s="56">
        <f>P24</f>
        <v>16.385999999999999</v>
      </c>
      <c r="Q23" s="37"/>
      <c r="R23" s="50"/>
      <c r="S23" s="56">
        <f>S24</f>
        <v>17.16</v>
      </c>
      <c r="T23" s="37"/>
      <c r="U23" s="50"/>
      <c r="V23" s="56">
        <f>V24</f>
        <v>16.8</v>
      </c>
      <c r="W23" s="37"/>
      <c r="X23" s="50"/>
      <c r="Y23" s="56">
        <f>Y24</f>
        <v>15.15</v>
      </c>
      <c r="Z23" s="52"/>
      <c r="AA23" s="50"/>
      <c r="AB23" s="56">
        <f>AB24</f>
        <v>16.886000000000003</v>
      </c>
      <c r="AC23" s="53"/>
      <c r="AD23" s="50"/>
      <c r="AE23" s="56">
        <f>AE24</f>
        <v>17.286000000000001</v>
      </c>
      <c r="AF23" s="50"/>
      <c r="AG23" s="50"/>
      <c r="AH23" s="56">
        <f>AH24</f>
        <v>16.000000000000004</v>
      </c>
      <c r="AI23" s="45"/>
    </row>
    <row r="24" spans="1:42" ht="22.5" customHeight="1">
      <c r="A24" s="13"/>
      <c r="B24" s="135">
        <v>1</v>
      </c>
      <c r="C24" s="137" t="s">
        <v>52</v>
      </c>
      <c r="D24" s="138">
        <v>0.2</v>
      </c>
      <c r="E24" s="137" t="s">
        <v>53</v>
      </c>
      <c r="F24" s="185">
        <v>3</v>
      </c>
      <c r="G24" s="187" t="s">
        <v>54</v>
      </c>
      <c r="H24" s="188">
        <v>0.8498</v>
      </c>
      <c r="I24" s="189">
        <f>(H24/100%)</f>
        <v>0.8498</v>
      </c>
      <c r="J24" s="182">
        <f>(D24*I24)*100</f>
        <v>16.995999999999999</v>
      </c>
      <c r="K24" s="190">
        <v>0.91620000000000001</v>
      </c>
      <c r="L24" s="189">
        <f>(K24/100%)</f>
        <v>0.91620000000000001</v>
      </c>
      <c r="M24" s="182">
        <f>(D24*L24)*100</f>
        <v>18.324000000000002</v>
      </c>
      <c r="N24" s="191">
        <v>0.81930000000000003</v>
      </c>
      <c r="O24" s="189">
        <f>(N24/100%)</f>
        <v>0.81930000000000003</v>
      </c>
      <c r="P24" s="182">
        <f>(D24*O24)*100</f>
        <v>16.385999999999999</v>
      </c>
      <c r="Q24" s="192">
        <v>0.85799999999999998</v>
      </c>
      <c r="R24" s="189">
        <f>(Q24/100%)</f>
        <v>0.85799999999999998</v>
      </c>
      <c r="S24" s="182">
        <f>(D24*R24)*100</f>
        <v>17.16</v>
      </c>
      <c r="T24" s="188">
        <v>0.84</v>
      </c>
      <c r="U24" s="189">
        <f>(T24/100%)</f>
        <v>0.84</v>
      </c>
      <c r="V24" s="182">
        <f>(D24*U24)*100</f>
        <v>16.8</v>
      </c>
      <c r="W24" s="188">
        <v>0.75749999999999995</v>
      </c>
      <c r="X24" s="189">
        <f>(W24/100%)</f>
        <v>0.75749999999999995</v>
      </c>
      <c r="Y24" s="182">
        <f>(D24*X24)*100</f>
        <v>15.15</v>
      </c>
      <c r="Z24" s="193">
        <v>0.84430000000000005</v>
      </c>
      <c r="AA24" s="189">
        <f>+Z24</f>
        <v>0.84430000000000005</v>
      </c>
      <c r="AB24" s="182">
        <f>(D24*AA24)*100</f>
        <v>16.886000000000003</v>
      </c>
      <c r="AC24" s="199">
        <v>0.86429999999999996</v>
      </c>
      <c r="AD24" s="189">
        <f>(AC24/100%)</f>
        <v>0.86429999999999996</v>
      </c>
      <c r="AE24" s="182">
        <f>(D24*AD24)*100</f>
        <v>17.286000000000001</v>
      </c>
      <c r="AF24" s="188">
        <v>0.8</v>
      </c>
      <c r="AG24" s="189">
        <f>(AF24/100%)</f>
        <v>0.8</v>
      </c>
      <c r="AH24" s="182">
        <f>(D24*AG24)*100</f>
        <v>16.000000000000004</v>
      </c>
      <c r="AI24" s="195" t="s">
        <v>131</v>
      </c>
      <c r="AJ24" s="197" t="s">
        <v>132</v>
      </c>
    </row>
    <row r="25" spans="1:42" ht="270.95" customHeight="1">
      <c r="A25" s="13"/>
      <c r="B25" s="136"/>
      <c r="C25" s="136"/>
      <c r="D25" s="139"/>
      <c r="E25" s="136"/>
      <c r="F25" s="186"/>
      <c r="G25" s="183"/>
      <c r="H25" s="183"/>
      <c r="I25" s="183"/>
      <c r="J25" s="183"/>
      <c r="K25" s="183"/>
      <c r="L25" s="183"/>
      <c r="M25" s="183"/>
      <c r="N25" s="183"/>
      <c r="O25" s="183"/>
      <c r="P25" s="183"/>
      <c r="Q25" s="183"/>
      <c r="R25" s="183"/>
      <c r="S25" s="183"/>
      <c r="T25" s="183"/>
      <c r="U25" s="183"/>
      <c r="V25" s="183"/>
      <c r="W25" s="183"/>
      <c r="X25" s="183"/>
      <c r="Y25" s="183"/>
      <c r="Z25" s="194"/>
      <c r="AA25" s="183"/>
      <c r="AB25" s="183"/>
      <c r="AC25" s="200"/>
      <c r="AD25" s="183"/>
      <c r="AE25" s="183"/>
      <c r="AF25" s="183"/>
      <c r="AG25" s="183"/>
      <c r="AH25" s="183"/>
      <c r="AI25" s="196"/>
      <c r="AJ25" s="198"/>
      <c r="AL25" s="64" t="s">
        <v>133</v>
      </c>
      <c r="AM25" s="65" t="s">
        <v>134</v>
      </c>
      <c r="AN25" s="68" t="s">
        <v>135</v>
      </c>
    </row>
    <row r="26" spans="1:42" ht="23.25" customHeight="1">
      <c r="A26" s="13"/>
      <c r="B26" s="23" t="s">
        <v>55</v>
      </c>
      <c r="C26" s="24" t="s">
        <v>56</v>
      </c>
      <c r="D26" s="25">
        <f>SUM(D27:D28)</f>
        <v>0.05</v>
      </c>
      <c r="E26" s="26"/>
      <c r="F26" s="50"/>
      <c r="G26" s="50"/>
      <c r="H26" s="37"/>
      <c r="I26" s="50"/>
      <c r="J26" s="51">
        <f>SUM(J27:J28)</f>
        <v>5</v>
      </c>
      <c r="K26" s="37"/>
      <c r="L26" s="50"/>
      <c r="M26" s="50">
        <f>SUM(M27:M28)</f>
        <v>5</v>
      </c>
      <c r="N26" s="44"/>
      <c r="O26" s="50"/>
      <c r="P26" s="50">
        <f>SUM(P27:P28)</f>
        <v>5</v>
      </c>
      <c r="Q26" s="37"/>
      <c r="R26" s="50"/>
      <c r="S26" s="50">
        <f>SUM(S27:S28)</f>
        <v>5</v>
      </c>
      <c r="T26" s="37"/>
      <c r="U26" s="50"/>
      <c r="V26" s="50">
        <f>SUM(V27:V28)</f>
        <v>5</v>
      </c>
      <c r="W26" s="37"/>
      <c r="X26" s="50"/>
      <c r="Y26" s="50">
        <f>SUM(Y27:Y28)</f>
        <v>5</v>
      </c>
      <c r="Z26" s="39"/>
      <c r="AA26" s="50"/>
      <c r="AB26" s="50">
        <f>SUM(AB27:AB28)</f>
        <v>5</v>
      </c>
      <c r="AC26" s="53"/>
      <c r="AD26" s="50"/>
      <c r="AE26" s="50">
        <f>SUM(AE27:AE28)</f>
        <v>5</v>
      </c>
      <c r="AF26" s="50"/>
      <c r="AG26" s="50"/>
      <c r="AH26" s="50">
        <f>SUM(AH27:AH28)</f>
        <v>1.6500000000000001</v>
      </c>
      <c r="AI26" s="45"/>
    </row>
    <row r="27" spans="1:42" ht="225">
      <c r="A27" s="13"/>
      <c r="B27" s="30">
        <v>1</v>
      </c>
      <c r="C27" s="31" t="s">
        <v>57</v>
      </c>
      <c r="D27" s="62">
        <v>2.5000000000000001E-2</v>
      </c>
      <c r="E27" s="33" t="s">
        <v>58</v>
      </c>
      <c r="F27" s="34">
        <v>3</v>
      </c>
      <c r="G27" s="36" t="s">
        <v>30</v>
      </c>
      <c r="H27" s="35" t="s">
        <v>14</v>
      </c>
      <c r="I27" s="36">
        <f t="shared" ref="I27:I28" si="54">IF(G27="Ya/Tidak",IF(H27="Ya",1,IF(H27="Tidak",0,"Blm Diisi")),IF(G27="A/B/C",IF(H27="A",1,IF(H27="B",0.5,IF(H27="C",0,"Blm Diisi"))),IF(G27="A/B/C/D",IF(H27="A",1,IF(H27="B",0.67,IF(H27="C",0.33,IF(H27="D",0,"Blm Diisi")))),IF(G27="A/B/C/D/E",IF(H27="A",1,IF(H27="B",0.75,IF(H27="C",0.5,IF(H27="D",0.25,IF(H27="E",0,"Blm Diisi"))))),IF(G27="%",IF(H27="","Blm Diisi",H27),IF(G27="Jumlah",IF(H27="","Blm Diisi",""),IF(G27="Rupiah",IF(H27="","Blm Diisi",""),IF(G27="","","-"))))))))</f>
        <v>1</v>
      </c>
      <c r="J27" s="37">
        <f t="shared" ref="J27:J28" si="55">(D27*I27)*100</f>
        <v>2.5</v>
      </c>
      <c r="K27" s="35" t="s">
        <v>14</v>
      </c>
      <c r="L27" s="36">
        <f t="shared" ref="L27:L28" si="56">IF(G27="Ya/Tidak",IF(K27="Ya",1,IF(K27="Tidak",0,"Blm Diisi")),IF(G27="A/B/C",IF(K27="A",1,IF(K27="B",0.5,IF(K27="C",0,"Blm Diisi"))),IF(G27="A/B/C/D",IF(K27="A",1,IF(K27="B",0.67,IF(K27="C",0.33,IF(K27="D",0,"Blm Diisi")))),IF(G27="A/B/C/D/E",IF(K27="A",1,IF(K27="B",0.75,IF(K27="C",0.5,IF(K27="D",0.25,IF(K27="E",0,"Blm Diisi"))))),IF(G27="%",IF(K27="","Blm Diisi",K27),IF(G27="Jumlah",IF(K27="","Blm Diisi",""),IF(G27="Rupiah",IF(K27="","Blm Diisi",""),IF(G27="","","-"))))))))</f>
        <v>1</v>
      </c>
      <c r="M27" s="37">
        <f t="shared" ref="M27:M28" si="57">(L27*D27)*100</f>
        <v>2.5</v>
      </c>
      <c r="N27" s="38" t="s">
        <v>14</v>
      </c>
      <c r="O27" s="36">
        <f t="shared" ref="O27:O28" si="58">IF(G27="Ya/Tidak",IF(N27="Ya",1,IF(N27="Tidak",0,"Blm Diisi")),IF(G27="A/B/C",IF(N27="A",1,IF(N27="B",0.5,IF(N27="C",0,"Blm Diisi"))),IF(G27="A/B/C/D",IF(N27="A",1,IF(N27="B",0.67,IF(N27="C",0.33,IF(N27="D",0,"Blm Diisi")))),IF(G27="A/B/C/D/E",IF(N27="A",1,IF(N27="B",0.75,IF(N27="C",0.5,IF(N27="D",0.25,IF(N27="E",0,"Blm Diisi"))))),IF(G27="%",IF(N27="","Blm Diisi",N27),IF(G27="Jumlah",IF(N27="","Blm Diisi",""),IF(G27="Rupiah",IF(N27="","Blm Diisi",""),IF(G27="","","-"))))))))</f>
        <v>1</v>
      </c>
      <c r="P27" s="37">
        <f t="shared" ref="P27:P28" si="59">(O27*D27)*100</f>
        <v>2.5</v>
      </c>
      <c r="Q27" s="35" t="s">
        <v>14</v>
      </c>
      <c r="R27" s="36">
        <f t="shared" ref="R27:R28" si="60">IF(G27="Ya/Tidak",IF(Q27="Ya",1,IF(Q27="Tidak",0,"Blm Diisi")),IF(G27="A/B/C",IF(Q27="A",1,IF(Q27="B",0.5,IF(Q27="C",0,"Blm Diisi"))),IF(G27="A/B/C/D",IF(Q27="A",1,IF(Q27="B",0.67,IF(Q27="C",0.33,IF(Q27="D",0,"Blm Diisi")))),IF(G27="A/B/C/D/E",IF(Q27="A",1,IF(Q27="B",0.75,IF(Q27="C",0.5,IF(Q27="D",0.25,IF(Q27="E",0,"Blm Diisi"))))),IF(G27="%",IF(Q27="","Blm Diisi",Q27),IF(G27="Jumlah",IF(Q27="","Blm Diisi",""),IF(G27="Rupiah",IF(Q27="","Blm Diisi",""),IF(G27="","","-"))))))))</f>
        <v>1</v>
      </c>
      <c r="S27" s="37">
        <f t="shared" ref="S27:S28" si="61">(R27*D27)*100</f>
        <v>2.5</v>
      </c>
      <c r="T27" s="35" t="s">
        <v>14</v>
      </c>
      <c r="U27" s="36">
        <f t="shared" ref="U27:U28" si="62">IF(G27="Ya/Tidak",IF(T27="Ya",1,IF(T27="Tidak",0,"Blm Diisi")),IF(G27="A/B/C",IF(T27="A",1,IF(T27="B",0.5,IF(T27="C",0,"Blm Diisi"))),IF(G27="A/B/C/D",IF(T27="A",1,IF(T27="B",0.67,IF(T27="C",0.33,IF(T27="D",0,"Blm Diisi")))),IF(G27="A/B/C/D/E",IF(T27="A",1,IF(T27="B",0.75,IF(T27="C",0.5,IF(T27="D",0.25,IF(T27="E",0,"Blm Diisi"))))),IF(G27="%",IF(T27="","Blm Diisi",T27),IF(G27="Jumlah",IF(T27="","Blm Diisi",""),IF(G27="Rupiah",IF(T27="","Blm Diisi",""),IF(G27="","","-"))))))))</f>
        <v>1</v>
      </c>
      <c r="V27" s="37">
        <f t="shared" ref="V27:V28" si="63">(U27*D27)*100</f>
        <v>2.5</v>
      </c>
      <c r="W27" s="35" t="s">
        <v>14</v>
      </c>
      <c r="X27" s="36">
        <f t="shared" ref="X27:X28" si="64">IF(G27="Ya/Tidak",IF(W27="Ya",1,IF(W27="Tidak",0,"Blm Diisi")),IF(G27="A/B/C",IF(W27="A",1,IF(W27="B",0.5,IF(W27="C",0,"Blm Diisi"))),IF(G27="A/B/C/D",IF(W27="A",1,IF(W27="B",0.67,IF(W27="C",0.33,IF(W27="D",0,"Blm Diisi")))),IF(G27="A/B/C/D/E",IF(W27="A",1,IF(W27="B",0.75,IF(W27="C",0.5,IF(W27="D",0.25,IF(W27="E",0,"Blm Diisi"))))),IF(G27="%",IF(W27="","Blm Diisi",W27),IF(G27="Jumlah",IF(W27="","Blm Diisi",""),IF(G27="Rupiah",IF(W27="","Blm Diisi",""),IF(G27="","","-"))))))))</f>
        <v>1</v>
      </c>
      <c r="Y27" s="37">
        <f t="shared" ref="Y27:Y28" si="65">(X27*D27)*100</f>
        <v>2.5</v>
      </c>
      <c r="Z27" s="39" t="s">
        <v>14</v>
      </c>
      <c r="AA27" s="36">
        <f t="shared" ref="AA27:AA28" si="66">IF(G27="Ya/Tidak",IF(Z27="Ya",1,IF(Z27="Tidak",0,"Blm Diisi")),IF(G27="A/B/C",IF(Z27="A",1,IF(Z27="B",0.5,IF(Z27="C",0,"Blm Diisi"))),IF(G27="A/B/C/D",IF(Z27="A",1,IF(Z27="B",0.67,IF(Z27="C",0.33,IF(Z27="D",0,"Blm Diisi")))),IF(G27="A/B/C/D/E",IF(Z27="A",1,IF(Z27="B",0.75,IF(Z27="C",0.5,IF(Z27="D",0.25,IF(Z27="E",0,"Blm Diisi"))))),IF(G27="%",IF(Z27="","Blm Diisi",Z27),IF(G27="Jumlah",IF(Z27="","Blm Diisi",""),IF(G27="Rupiah",IF(Z27="","Blm Diisi",""),IF(G27="","","-"))))))))</f>
        <v>1</v>
      </c>
      <c r="AB27" s="37">
        <f t="shared" ref="AB27:AB28" si="67">(AA27*D27)*100</f>
        <v>2.5</v>
      </c>
      <c r="AC27" s="40" t="s">
        <v>14</v>
      </c>
      <c r="AD27" s="36">
        <f t="shared" ref="AD27:AD28" si="68">IF(G27="Ya/Tidak",IF(AC27="Ya",1,IF(AC27="Tidak",0,"Blm Diisi")),IF(G27="A/B/C",IF(AC27="A",1,IF(AC27="B",0.5,IF(AC27="C",0,"Blm Diisi"))),IF(G27="A/B/C/D",IF(AC27="A",1,IF(AC27="B",0.67,IF(AC27="C",0.33,IF(AC27="D",0,"Blm Diisi")))),IF(G27="A/B/C/D/E",IF(AC27="A",1,IF(AC27="B",0.75,IF(AC27="C",0.5,IF(AC27="D",0.25,IF(AC27="E",0,"Blm Diisi"))))),IF(G27="%",IF(AC27="","Blm Diisi",AC27),IF(G27="Jumlah",IF(AC27="","Blm Diisi",""),IF(G27="Rupiah",IF(AC27="","Blm Diisi",""),IF(G27="","","-"))))))))</f>
        <v>1</v>
      </c>
      <c r="AE27" s="37">
        <f t="shared" ref="AE27:AE28" si="69">(AD27*D27)*100</f>
        <v>2.5</v>
      </c>
      <c r="AF27" s="41" t="s">
        <v>16</v>
      </c>
      <c r="AG27" s="36">
        <f t="shared" ref="AG27:AG28" si="70">IF(G27="Ya/Tidak",IF(AF27="Ya",1,IF(AF27="Tidak",0,"Blm Diisi")),IF(G27="A/B/C",IF(AF27="A",1,IF(AF27="B",0.5,IF(AF27="C",0,"Blm Diisi"))),IF(G27="A/B/C/D",IF(AF27="A",1,IF(AF27="B",0.67,IF(AF27="C",0.33,IF(AF27="D",0,"Blm Diisi")))),IF(G27="A/B/C/D/E",IF(AF27="A",1,IF(AF27="B",0.75,IF(AF27="C",0.5,IF(AF27="D",0.25,IF(AF27="E",0,"Blm Diisi"))))),IF(G27="%",IF(AF27="","Blm Diisi",AF27),IF(G27="Jumlah",IF(AF27="","Blm Diisi",""),IF(G27="Rupiah",IF(AF27="","Blm Diisi",""),IF(G27="","","-"))))))))</f>
        <v>0.33</v>
      </c>
      <c r="AH27" s="37">
        <f t="shared" ref="AH27:AH28" si="71">(AG27*D27)*100</f>
        <v>0.82500000000000007</v>
      </c>
      <c r="AI27" s="43"/>
      <c r="AJ27" s="64" t="s">
        <v>136</v>
      </c>
      <c r="AL27" s="65" t="s">
        <v>137</v>
      </c>
    </row>
    <row r="28" spans="1:42" ht="189">
      <c r="A28" s="13"/>
      <c r="B28" s="30">
        <v>2</v>
      </c>
      <c r="C28" s="31" t="s">
        <v>59</v>
      </c>
      <c r="D28" s="62">
        <v>2.5000000000000001E-2</v>
      </c>
      <c r="E28" s="33" t="s">
        <v>60</v>
      </c>
      <c r="F28" s="34">
        <v>3</v>
      </c>
      <c r="G28" s="36" t="s">
        <v>30</v>
      </c>
      <c r="H28" s="35" t="s">
        <v>14</v>
      </c>
      <c r="I28" s="36">
        <f t="shared" si="54"/>
        <v>1</v>
      </c>
      <c r="J28" s="37">
        <f t="shared" si="55"/>
        <v>2.5</v>
      </c>
      <c r="K28" s="35" t="s">
        <v>14</v>
      </c>
      <c r="L28" s="36">
        <f t="shared" si="56"/>
        <v>1</v>
      </c>
      <c r="M28" s="37">
        <f t="shared" si="57"/>
        <v>2.5</v>
      </c>
      <c r="N28" s="38" t="s">
        <v>14</v>
      </c>
      <c r="O28" s="36">
        <f t="shared" si="58"/>
        <v>1</v>
      </c>
      <c r="P28" s="37">
        <f t="shared" si="59"/>
        <v>2.5</v>
      </c>
      <c r="Q28" s="35" t="s">
        <v>14</v>
      </c>
      <c r="R28" s="36">
        <f t="shared" si="60"/>
        <v>1</v>
      </c>
      <c r="S28" s="37">
        <f t="shared" si="61"/>
        <v>2.5</v>
      </c>
      <c r="T28" s="35" t="s">
        <v>14</v>
      </c>
      <c r="U28" s="36">
        <f t="shared" si="62"/>
        <v>1</v>
      </c>
      <c r="V28" s="37">
        <f t="shared" si="63"/>
        <v>2.5</v>
      </c>
      <c r="W28" s="35" t="s">
        <v>14</v>
      </c>
      <c r="X28" s="36">
        <f t="shared" si="64"/>
        <v>1</v>
      </c>
      <c r="Y28" s="37">
        <f t="shared" si="65"/>
        <v>2.5</v>
      </c>
      <c r="Z28" s="39" t="s">
        <v>14</v>
      </c>
      <c r="AA28" s="36">
        <f t="shared" si="66"/>
        <v>1</v>
      </c>
      <c r="AB28" s="37">
        <f t="shared" si="67"/>
        <v>2.5</v>
      </c>
      <c r="AC28" s="40" t="s">
        <v>14</v>
      </c>
      <c r="AD28" s="36">
        <f t="shared" si="68"/>
        <v>1</v>
      </c>
      <c r="AE28" s="37">
        <f t="shared" si="69"/>
        <v>2.5</v>
      </c>
      <c r="AF28" s="41" t="s">
        <v>16</v>
      </c>
      <c r="AG28" s="36">
        <f t="shared" si="70"/>
        <v>0.33</v>
      </c>
      <c r="AH28" s="37">
        <f t="shared" si="71"/>
        <v>0.82500000000000007</v>
      </c>
      <c r="AI28" s="43"/>
      <c r="AJ28" s="65" t="s">
        <v>138</v>
      </c>
      <c r="AL28" s="65" t="s">
        <v>139</v>
      </c>
    </row>
    <row r="29" spans="1:42" ht="20.25" customHeight="1">
      <c r="A29" s="14"/>
      <c r="B29" s="14"/>
      <c r="C29" s="4"/>
      <c r="D29" s="57">
        <f>D7+D10+D16+D23+D26</f>
        <v>1</v>
      </c>
      <c r="E29" s="4"/>
      <c r="F29" s="14"/>
      <c r="G29" s="14"/>
      <c r="H29" s="14"/>
      <c r="I29" s="14"/>
      <c r="J29" s="58" t="e">
        <f>J7+J10+J16+J24+J26</f>
        <v>#VALUE!</v>
      </c>
      <c r="K29" s="14"/>
      <c r="L29" s="14"/>
      <c r="M29" s="59" t="e">
        <f>M7+M10+M16+M24+M26</f>
        <v>#VALUE!</v>
      </c>
      <c r="N29" s="14"/>
      <c r="O29" s="14"/>
      <c r="P29" s="58" t="e">
        <f>P7+P10+P16+P24+P26</f>
        <v>#VALUE!</v>
      </c>
      <c r="Q29" s="14"/>
      <c r="R29" s="14"/>
      <c r="S29" s="59" t="e">
        <f>S7+S10+S16+S24+S26</f>
        <v>#VALUE!</v>
      </c>
      <c r="T29" s="14"/>
      <c r="U29" s="14"/>
      <c r="V29" s="59" t="e">
        <f>V7+V10+V16+V24+V26</f>
        <v>#VALUE!</v>
      </c>
      <c r="W29" s="14"/>
      <c r="X29" s="14"/>
      <c r="Y29" s="59" t="e">
        <f>Y7+Y10+Y16+Y24+Y26</f>
        <v>#VALUE!</v>
      </c>
      <c r="Z29" s="35"/>
      <c r="AA29" s="14"/>
      <c r="AB29" s="58" t="e">
        <f>AB7+AB10+AB16+AB24+AB26</f>
        <v>#VALUE!</v>
      </c>
      <c r="AC29" s="14"/>
      <c r="AD29" s="14"/>
      <c r="AE29" s="59" t="e">
        <f>AE7+AE10+AE16+AE24+AE26</f>
        <v>#VALUE!</v>
      </c>
      <c r="AF29" s="14"/>
      <c r="AG29" s="14"/>
      <c r="AH29" s="59">
        <f>AH7+AH10+AH16+AH24+AH26</f>
        <v>77.98</v>
      </c>
      <c r="AI29" s="14"/>
    </row>
    <row r="30" spans="1:42" ht="15.75" customHeight="1">
      <c r="A30" s="1"/>
      <c r="B30" s="2"/>
      <c r="C30" s="3"/>
      <c r="D30" s="4"/>
      <c r="E30" s="3"/>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1"/>
    </row>
    <row r="31" spans="1:42" ht="15.75" customHeight="1">
      <c r="A31" s="1"/>
      <c r="B31" s="2"/>
      <c r="C31" s="3"/>
      <c r="D31" s="4"/>
      <c r="E31" s="3"/>
      <c r="F31" s="5"/>
      <c r="G31" s="5"/>
      <c r="H31" s="5"/>
      <c r="I31" s="5"/>
      <c r="J31" s="5"/>
      <c r="K31" s="5"/>
      <c r="L31" s="5"/>
      <c r="M31" s="5"/>
      <c r="N31" s="5"/>
      <c r="O31" s="5"/>
      <c r="P31" s="5"/>
      <c r="Q31" s="5"/>
      <c r="R31" s="5"/>
      <c r="S31" s="5"/>
      <c r="T31" s="5"/>
      <c r="U31" s="5"/>
      <c r="V31" s="5"/>
      <c r="W31" s="5"/>
      <c r="X31" s="5"/>
      <c r="Y31" s="5"/>
      <c r="Z31" s="5"/>
      <c r="AA31" s="5"/>
      <c r="AB31" s="60"/>
      <c r="AC31" s="5"/>
      <c r="AD31" s="5"/>
      <c r="AE31" s="5"/>
      <c r="AF31" s="5"/>
      <c r="AG31" s="5"/>
      <c r="AH31" s="5"/>
      <c r="AI31" s="1"/>
    </row>
    <row r="32" spans="1:42" ht="15.75" customHeight="1">
      <c r="A32" s="1"/>
      <c r="B32" s="2"/>
      <c r="C32" s="3"/>
      <c r="D32" s="4"/>
      <c r="E32" s="3"/>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1"/>
    </row>
    <row r="33" spans="1:35" ht="15.75" customHeight="1">
      <c r="A33" s="1"/>
      <c r="B33" s="2"/>
      <c r="C33" s="3"/>
      <c r="D33" s="4"/>
      <c r="E33" s="3"/>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1"/>
    </row>
    <row r="34" spans="1:35" ht="15.75" customHeight="1">
      <c r="A34" s="1"/>
      <c r="B34" s="2"/>
      <c r="C34" s="3"/>
      <c r="D34" s="4"/>
      <c r="E34" s="3"/>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1"/>
    </row>
    <row r="35" spans="1:35" ht="15.75" customHeight="1">
      <c r="A35" s="1"/>
      <c r="B35" s="2"/>
      <c r="C35" s="3"/>
      <c r="D35" s="4"/>
      <c r="E35" s="3"/>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1"/>
    </row>
    <row r="36" spans="1:35" ht="15.75" customHeight="1">
      <c r="A36" s="1"/>
      <c r="B36" s="2"/>
      <c r="C36" s="3"/>
      <c r="D36" s="4"/>
      <c r="E36" s="3"/>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1"/>
    </row>
    <row r="37" spans="1:35" ht="15.75" customHeight="1">
      <c r="A37" s="1"/>
      <c r="B37" s="2"/>
      <c r="C37" s="3"/>
      <c r="D37" s="4"/>
      <c r="E37" s="3"/>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1"/>
    </row>
    <row r="38" spans="1:35" ht="15.75" customHeight="1">
      <c r="A38" s="1"/>
      <c r="B38" s="2"/>
      <c r="C38" s="3"/>
      <c r="D38" s="4"/>
      <c r="E38" s="3"/>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1"/>
    </row>
    <row r="39" spans="1:35" ht="15.75" customHeight="1">
      <c r="A39" s="1"/>
      <c r="B39" s="2"/>
      <c r="C39" s="3"/>
      <c r="D39" s="4"/>
      <c r="E39" s="3"/>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1"/>
    </row>
    <row r="40" spans="1:35" ht="15.75" customHeight="1">
      <c r="A40" s="1"/>
      <c r="B40" s="2"/>
      <c r="C40" s="3"/>
      <c r="D40" s="4"/>
      <c r="E40" s="3"/>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1"/>
    </row>
    <row r="41" spans="1:35" ht="15.75" customHeight="1">
      <c r="A41" s="1"/>
      <c r="B41" s="2"/>
      <c r="C41" s="3"/>
      <c r="D41" s="4"/>
      <c r="E41" s="3"/>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1"/>
    </row>
    <row r="42" spans="1:35" ht="15.75" customHeight="1">
      <c r="A42" s="1"/>
      <c r="B42" s="2"/>
      <c r="C42" s="3"/>
      <c r="D42" s="4"/>
      <c r="E42" s="3"/>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1"/>
    </row>
    <row r="43" spans="1:35" ht="15.75" customHeight="1">
      <c r="A43" s="1"/>
      <c r="B43" s="2"/>
      <c r="C43" s="3"/>
      <c r="D43" s="4"/>
      <c r="E43" s="3"/>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1"/>
    </row>
    <row r="44" spans="1:35" ht="15.75" customHeight="1">
      <c r="A44" s="1"/>
      <c r="B44" s="2"/>
      <c r="C44" s="3"/>
      <c r="D44" s="4"/>
      <c r="E44" s="3"/>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1"/>
    </row>
    <row r="45" spans="1:35" ht="15.75" customHeight="1">
      <c r="A45" s="1"/>
      <c r="B45" s="2"/>
      <c r="C45" s="3"/>
      <c r="D45" s="4"/>
      <c r="E45" s="3"/>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1"/>
    </row>
    <row r="46" spans="1:35" ht="15.75" customHeight="1">
      <c r="A46" s="1"/>
      <c r="B46" s="2"/>
      <c r="C46" s="3"/>
      <c r="D46" s="4"/>
      <c r="E46" s="3"/>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1"/>
    </row>
    <row r="47" spans="1:35" ht="15.75" customHeight="1">
      <c r="A47" s="1"/>
      <c r="B47" s="2"/>
      <c r="C47" s="3"/>
      <c r="D47" s="4"/>
      <c r="E47" s="3"/>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1"/>
    </row>
    <row r="48" spans="1:35" ht="15.75" customHeight="1">
      <c r="A48" s="1"/>
      <c r="B48" s="2"/>
      <c r="C48" s="3"/>
      <c r="D48" s="4"/>
      <c r="E48" s="3"/>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1"/>
    </row>
    <row r="49" spans="1:35" ht="15.75" customHeight="1">
      <c r="A49" s="1"/>
      <c r="B49" s="2"/>
      <c r="C49" s="3"/>
      <c r="D49" s="4"/>
      <c r="E49" s="3"/>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1"/>
    </row>
    <row r="50" spans="1:35" ht="15.75" customHeight="1">
      <c r="A50" s="1"/>
      <c r="B50" s="2"/>
      <c r="C50" s="3"/>
      <c r="D50" s="4"/>
      <c r="E50" s="3"/>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1"/>
    </row>
    <row r="51" spans="1:35" ht="15.75" customHeight="1">
      <c r="A51" s="1"/>
      <c r="B51" s="2"/>
      <c r="C51" s="3"/>
      <c r="D51" s="4"/>
      <c r="E51" s="3"/>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1"/>
    </row>
    <row r="52" spans="1:35" ht="15.75" customHeight="1">
      <c r="A52" s="1"/>
      <c r="B52" s="2"/>
      <c r="C52" s="3"/>
      <c r="D52" s="4"/>
      <c r="E52" s="3"/>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1"/>
    </row>
    <row r="53" spans="1:35" ht="15.75" customHeight="1">
      <c r="A53" s="1"/>
      <c r="B53" s="2"/>
      <c r="C53" s="3"/>
      <c r="D53" s="4"/>
      <c r="E53" s="3"/>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1"/>
    </row>
    <row r="54" spans="1:35" ht="15.75" customHeight="1">
      <c r="A54" s="1"/>
      <c r="B54" s="2"/>
      <c r="C54" s="3"/>
      <c r="D54" s="4"/>
      <c r="E54" s="3"/>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1"/>
    </row>
    <row r="55" spans="1:35" ht="15.75" customHeight="1">
      <c r="A55" s="1"/>
      <c r="B55" s="2"/>
      <c r="C55" s="3"/>
      <c r="D55" s="4"/>
      <c r="E55" s="3"/>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1"/>
    </row>
    <row r="56" spans="1:35" ht="15.75" customHeight="1">
      <c r="A56" s="1"/>
      <c r="B56" s="2"/>
      <c r="C56" s="3"/>
      <c r="D56" s="4"/>
      <c r="E56" s="3"/>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1"/>
    </row>
    <row r="57" spans="1:35" ht="15.75" customHeight="1">
      <c r="A57" s="1"/>
      <c r="B57" s="2"/>
      <c r="C57" s="3"/>
      <c r="D57" s="4"/>
      <c r="E57" s="3"/>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1"/>
    </row>
    <row r="58" spans="1:35" ht="15.75" customHeight="1">
      <c r="A58" s="1"/>
      <c r="B58" s="2"/>
      <c r="C58" s="3"/>
      <c r="D58" s="4"/>
      <c r="E58" s="3"/>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1"/>
    </row>
    <row r="59" spans="1:35" ht="15.75" customHeight="1">
      <c r="A59" s="1"/>
      <c r="B59" s="2"/>
      <c r="C59" s="3"/>
      <c r="D59" s="4"/>
      <c r="E59" s="3"/>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1"/>
    </row>
    <row r="60" spans="1:35" ht="15.75" customHeight="1">
      <c r="A60" s="1"/>
      <c r="B60" s="2"/>
      <c r="C60" s="3"/>
      <c r="D60" s="4"/>
      <c r="E60" s="3"/>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1"/>
    </row>
    <row r="61" spans="1:35" ht="15.75" customHeight="1">
      <c r="A61" s="1"/>
      <c r="B61" s="2"/>
      <c r="C61" s="3"/>
      <c r="D61" s="4"/>
      <c r="E61" s="3"/>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1"/>
    </row>
    <row r="62" spans="1:35" ht="15.75" customHeight="1">
      <c r="A62" s="1"/>
      <c r="B62" s="2"/>
      <c r="C62" s="3"/>
      <c r="D62" s="4"/>
      <c r="E62" s="3"/>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1"/>
    </row>
    <row r="63" spans="1:35" ht="15.75" customHeight="1">
      <c r="A63" s="1"/>
      <c r="B63" s="2"/>
      <c r="C63" s="3"/>
      <c r="D63" s="4"/>
      <c r="E63" s="3"/>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1"/>
    </row>
    <row r="64" spans="1:35" ht="15.75" customHeight="1">
      <c r="A64" s="1"/>
      <c r="B64" s="2"/>
      <c r="C64" s="3"/>
      <c r="D64" s="4"/>
      <c r="E64" s="3"/>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1"/>
    </row>
    <row r="65" spans="1:35" ht="15.75" customHeight="1">
      <c r="A65" s="1"/>
      <c r="B65" s="2"/>
      <c r="C65" s="3"/>
      <c r="D65" s="4"/>
      <c r="E65" s="3"/>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1"/>
    </row>
    <row r="66" spans="1:35" ht="15.75" customHeight="1">
      <c r="A66" s="1"/>
      <c r="B66" s="2"/>
      <c r="C66" s="3"/>
      <c r="D66" s="4"/>
      <c r="E66" s="3"/>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1"/>
    </row>
    <row r="67" spans="1:35" ht="15.75" customHeight="1">
      <c r="A67" s="1"/>
      <c r="B67" s="2"/>
      <c r="C67" s="3"/>
      <c r="D67" s="4"/>
      <c r="E67" s="3"/>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1"/>
    </row>
    <row r="68" spans="1:35" ht="15.75" customHeight="1">
      <c r="A68" s="1"/>
      <c r="B68" s="2"/>
      <c r="C68" s="3"/>
      <c r="D68" s="4"/>
      <c r="E68" s="3"/>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1"/>
    </row>
    <row r="69" spans="1:35" ht="15.75" customHeight="1">
      <c r="A69" s="1"/>
      <c r="B69" s="2"/>
      <c r="C69" s="3"/>
      <c r="D69" s="4"/>
      <c r="E69" s="3"/>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1"/>
    </row>
    <row r="70" spans="1:35" ht="15.75" customHeight="1">
      <c r="A70" s="1"/>
      <c r="B70" s="2"/>
      <c r="C70" s="3"/>
      <c r="D70" s="4"/>
      <c r="E70" s="3"/>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1"/>
    </row>
    <row r="71" spans="1:35" ht="15.75" customHeight="1">
      <c r="A71" s="1"/>
      <c r="B71" s="2"/>
      <c r="C71" s="3"/>
      <c r="D71" s="4"/>
      <c r="E71" s="3"/>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1"/>
    </row>
    <row r="72" spans="1:35" ht="15.75" customHeight="1">
      <c r="A72" s="1"/>
      <c r="B72" s="2"/>
      <c r="C72" s="3"/>
      <c r="D72" s="4"/>
      <c r="E72" s="3"/>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1"/>
    </row>
    <row r="73" spans="1:35" ht="15.75" customHeight="1">
      <c r="A73" s="1"/>
      <c r="B73" s="2"/>
      <c r="C73" s="3"/>
      <c r="D73" s="4"/>
      <c r="E73" s="3"/>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1"/>
    </row>
    <row r="74" spans="1:35" ht="15.75" customHeight="1">
      <c r="A74" s="1"/>
      <c r="B74" s="2"/>
      <c r="C74" s="3"/>
      <c r="D74" s="4"/>
      <c r="E74" s="3"/>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1"/>
    </row>
    <row r="75" spans="1:35" ht="15.75" customHeight="1">
      <c r="A75" s="1"/>
      <c r="B75" s="2"/>
      <c r="C75" s="3"/>
      <c r="D75" s="4"/>
      <c r="E75" s="3"/>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1"/>
    </row>
    <row r="76" spans="1:35" ht="15.75" customHeight="1">
      <c r="A76" s="1"/>
      <c r="B76" s="2"/>
      <c r="C76" s="3"/>
      <c r="D76" s="4"/>
      <c r="E76" s="3"/>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1"/>
    </row>
    <row r="77" spans="1:35" ht="15.75" customHeight="1">
      <c r="A77" s="1"/>
      <c r="B77" s="2"/>
      <c r="C77" s="3"/>
      <c r="D77" s="4"/>
      <c r="E77" s="3"/>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1"/>
    </row>
    <row r="78" spans="1:35" ht="15.75" customHeight="1">
      <c r="A78" s="1"/>
      <c r="B78" s="2"/>
      <c r="C78" s="3"/>
      <c r="D78" s="4"/>
      <c r="E78" s="3"/>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1"/>
    </row>
    <row r="79" spans="1:35" ht="15.75" customHeight="1">
      <c r="A79" s="1"/>
      <c r="B79" s="2"/>
      <c r="C79" s="3"/>
      <c r="D79" s="4"/>
      <c r="E79" s="3"/>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1"/>
    </row>
    <row r="80" spans="1:35" ht="15.75" customHeight="1">
      <c r="A80" s="1"/>
      <c r="B80" s="2"/>
      <c r="C80" s="3"/>
      <c r="D80" s="4"/>
      <c r="E80" s="3"/>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1"/>
    </row>
    <row r="81" spans="1:35" ht="15.75" customHeight="1">
      <c r="A81" s="1"/>
      <c r="B81" s="2"/>
      <c r="C81" s="3"/>
      <c r="D81" s="4"/>
      <c r="E81" s="3"/>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1"/>
    </row>
    <row r="82" spans="1:35" ht="15.75" customHeight="1">
      <c r="A82" s="1"/>
      <c r="B82" s="2"/>
      <c r="C82" s="3"/>
      <c r="D82" s="4"/>
      <c r="E82" s="3"/>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1"/>
    </row>
    <row r="83" spans="1:35" ht="15.75" customHeight="1">
      <c r="A83" s="1"/>
      <c r="B83" s="2"/>
      <c r="C83" s="3"/>
      <c r="D83" s="4"/>
      <c r="E83" s="3"/>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1"/>
    </row>
    <row r="84" spans="1:35" ht="15.75" customHeight="1">
      <c r="A84" s="1"/>
      <c r="B84" s="2"/>
      <c r="C84" s="3"/>
      <c r="D84" s="4"/>
      <c r="E84" s="3"/>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1"/>
    </row>
    <row r="85" spans="1:35" ht="15.75" customHeight="1">
      <c r="A85" s="1"/>
      <c r="B85" s="2"/>
      <c r="C85" s="3"/>
      <c r="D85" s="4"/>
      <c r="E85" s="3"/>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1"/>
    </row>
    <row r="86" spans="1:35" ht="15.75" customHeight="1">
      <c r="A86" s="1"/>
      <c r="B86" s="2"/>
      <c r="C86" s="3"/>
      <c r="D86" s="4"/>
      <c r="E86" s="3"/>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1"/>
    </row>
    <row r="87" spans="1:35" ht="15.75" customHeight="1">
      <c r="A87" s="1"/>
      <c r="B87" s="2"/>
      <c r="C87" s="3"/>
      <c r="D87" s="4"/>
      <c r="E87" s="3"/>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1"/>
    </row>
    <row r="88" spans="1:35" ht="15.75" customHeight="1">
      <c r="A88" s="1"/>
      <c r="B88" s="2"/>
      <c r="C88" s="3"/>
      <c r="D88" s="4"/>
      <c r="E88" s="3"/>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1"/>
    </row>
    <row r="89" spans="1:35" ht="15.75" customHeight="1">
      <c r="A89" s="1"/>
      <c r="B89" s="2"/>
      <c r="C89" s="3"/>
      <c r="D89" s="4"/>
      <c r="E89" s="3"/>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1"/>
    </row>
    <row r="90" spans="1:35" ht="15.75" customHeight="1">
      <c r="A90" s="1"/>
      <c r="B90" s="2"/>
      <c r="C90" s="3"/>
      <c r="D90" s="4"/>
      <c r="E90" s="3"/>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1"/>
    </row>
    <row r="91" spans="1:35" ht="15.75" customHeight="1">
      <c r="A91" s="1"/>
      <c r="B91" s="2"/>
      <c r="C91" s="3"/>
      <c r="D91" s="4"/>
      <c r="E91" s="3"/>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1"/>
    </row>
    <row r="92" spans="1:35" ht="15.75" customHeight="1">
      <c r="A92" s="1"/>
      <c r="B92" s="2"/>
      <c r="C92" s="3"/>
      <c r="D92" s="4"/>
      <c r="E92" s="3"/>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1"/>
    </row>
    <row r="93" spans="1:35" ht="15.75" customHeight="1">
      <c r="A93" s="1"/>
      <c r="B93" s="2"/>
      <c r="C93" s="3"/>
      <c r="D93" s="4"/>
      <c r="E93" s="3"/>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1"/>
    </row>
    <row r="94" spans="1:35" ht="15.75" customHeight="1">
      <c r="A94" s="1"/>
      <c r="B94" s="2"/>
      <c r="C94" s="3"/>
      <c r="D94" s="4"/>
      <c r="E94" s="3"/>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1"/>
    </row>
    <row r="95" spans="1:35" ht="15.75" customHeight="1">
      <c r="A95" s="1"/>
      <c r="B95" s="2"/>
      <c r="C95" s="3"/>
      <c r="D95" s="4"/>
      <c r="E95" s="3"/>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1"/>
    </row>
    <row r="96" spans="1:35" ht="15.75" customHeight="1">
      <c r="A96" s="1"/>
      <c r="B96" s="2"/>
      <c r="C96" s="3"/>
      <c r="D96" s="4"/>
      <c r="E96" s="3"/>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1"/>
    </row>
    <row r="97" spans="1:35" ht="15.75" customHeight="1">
      <c r="A97" s="1"/>
      <c r="B97" s="2"/>
      <c r="C97" s="3"/>
      <c r="D97" s="4"/>
      <c r="E97" s="3"/>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1"/>
    </row>
    <row r="98" spans="1:35" ht="15.75" customHeight="1">
      <c r="A98" s="1"/>
      <c r="B98" s="2"/>
      <c r="C98" s="3"/>
      <c r="D98" s="4"/>
      <c r="E98" s="3"/>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1"/>
    </row>
    <row r="99" spans="1:35" ht="15.75" customHeight="1">
      <c r="A99" s="1"/>
      <c r="B99" s="2"/>
      <c r="C99" s="3"/>
      <c r="D99" s="4"/>
      <c r="E99" s="3"/>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1"/>
    </row>
    <row r="100" spans="1:35" ht="15.75" customHeight="1">
      <c r="A100" s="1"/>
      <c r="B100" s="2"/>
      <c r="C100" s="3"/>
      <c r="D100" s="4"/>
      <c r="E100" s="3"/>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1"/>
    </row>
  </sheetData>
  <mergeCells count="46">
    <mergeCell ref="AI24:AI25"/>
    <mergeCell ref="AJ24:AJ25"/>
    <mergeCell ref="AC24:AC25"/>
    <mergeCell ref="AD24:AD25"/>
    <mergeCell ref="AE24:AE25"/>
    <mergeCell ref="AF24:AF25"/>
    <mergeCell ref="AG24:AG25"/>
    <mergeCell ref="AH24:AH25"/>
    <mergeCell ref="AB24:AB25"/>
    <mergeCell ref="Q24:Q25"/>
    <mergeCell ref="R24:R25"/>
    <mergeCell ref="S24:S25"/>
    <mergeCell ref="T24:T25"/>
    <mergeCell ref="U24:U25"/>
    <mergeCell ref="V24:V25"/>
    <mergeCell ref="W24:W25"/>
    <mergeCell ref="X24:X25"/>
    <mergeCell ref="Y24:Y25"/>
    <mergeCell ref="Z24:Z25"/>
    <mergeCell ref="AA24:AA25"/>
    <mergeCell ref="P24:P25"/>
    <mergeCell ref="AF5:AH5"/>
    <mergeCell ref="B24:B25"/>
    <mergeCell ref="C24:C25"/>
    <mergeCell ref="D24:D25"/>
    <mergeCell ref="E24:E25"/>
    <mergeCell ref="F24:F25"/>
    <mergeCell ref="G24:G25"/>
    <mergeCell ref="H24:H25"/>
    <mergeCell ref="I24:I25"/>
    <mergeCell ref="J24:J25"/>
    <mergeCell ref="K24:K25"/>
    <mergeCell ref="L24:L25"/>
    <mergeCell ref="M24:M25"/>
    <mergeCell ref="N24:N25"/>
    <mergeCell ref="O24:O25"/>
    <mergeCell ref="B2:AI2"/>
    <mergeCell ref="B5:E5"/>
    <mergeCell ref="H5:J5"/>
    <mergeCell ref="K5:M5"/>
    <mergeCell ref="N5:P5"/>
    <mergeCell ref="Q5:S5"/>
    <mergeCell ref="T5:V5"/>
    <mergeCell ref="W5:Y5"/>
    <mergeCell ref="Z5:AB5"/>
    <mergeCell ref="AC5:AE5"/>
  </mergeCells>
  <conditionalFormatting sqref="Z13">
    <cfRule type="dataBar" priority="1">
      <dataBar>
        <cfvo type="min"/>
        <cfvo type="max"/>
        <color rgb="FF638EC6"/>
      </dataBar>
      <extLst>
        <ext xmlns:x14="http://schemas.microsoft.com/office/spreadsheetml/2009/9/main" uri="{B025F937-C7B1-47D3-B67F-A62EFF666E3E}">
          <x14:id>{02E2B471-236A-0C4B-A8C3-65133FE0AB46}</x14:id>
        </ext>
      </extLst>
    </cfRule>
  </conditionalFormatting>
  <conditionalFormatting sqref="Z15">
    <cfRule type="dataBar" priority="3">
      <dataBar>
        <cfvo type="min"/>
        <cfvo type="max"/>
        <color rgb="FF638EC6"/>
      </dataBar>
      <extLst>
        <ext xmlns:x14="http://schemas.microsoft.com/office/spreadsheetml/2009/9/main" uri="{B025F937-C7B1-47D3-B67F-A62EFF666E3E}">
          <x14:id>{818C4E13-5EC1-5744-898D-0165EDDC58AA}</x14:id>
        </ext>
      </extLst>
    </cfRule>
  </conditionalFormatting>
  <conditionalFormatting sqref="Z17">
    <cfRule type="dataBar" priority="2">
      <dataBar>
        <cfvo type="min"/>
        <cfvo type="max"/>
        <color rgb="FF638EC6"/>
      </dataBar>
      <extLst>
        <ext xmlns:x14="http://schemas.microsoft.com/office/spreadsheetml/2009/9/main" uri="{B025F937-C7B1-47D3-B67F-A62EFF666E3E}">
          <x14:id>{BF752013-BA79-D545-9923-F9CC4A18A583}</x14:id>
        </ext>
      </extLst>
    </cfRule>
  </conditionalFormatting>
  <conditionalFormatting sqref="Z18:Z21">
    <cfRule type="dataBar" priority="5">
      <dataBar>
        <cfvo type="min"/>
        <cfvo type="max"/>
        <color rgb="FF638EC6"/>
      </dataBar>
      <extLst>
        <ext xmlns:x14="http://schemas.microsoft.com/office/spreadsheetml/2009/9/main" uri="{B025F937-C7B1-47D3-B67F-A62EFF666E3E}">
          <x14:id>{26DB9872-74A0-AB46-B724-A4C70E3D224F}</x14:id>
        </ext>
      </extLst>
    </cfRule>
  </conditionalFormatting>
  <conditionalFormatting sqref="Z22">
    <cfRule type="dataBar" priority="6">
      <dataBar>
        <cfvo type="min"/>
        <cfvo type="max"/>
        <color rgb="FF638EC6"/>
      </dataBar>
      <extLst>
        <ext xmlns:x14="http://schemas.microsoft.com/office/spreadsheetml/2009/9/main" uri="{B025F937-C7B1-47D3-B67F-A62EFF666E3E}">
          <x14:id>{7C29AC2F-14F1-CE4D-9556-D96A9CE6FBB8}</x14:id>
        </ext>
      </extLst>
    </cfRule>
  </conditionalFormatting>
  <conditionalFormatting sqref="Z26:Z28">
    <cfRule type="dataBar" priority="4">
      <dataBar>
        <cfvo type="min"/>
        <cfvo type="max"/>
        <color rgb="FF638EC6"/>
      </dataBar>
      <extLst>
        <ext xmlns:x14="http://schemas.microsoft.com/office/spreadsheetml/2009/9/main" uri="{B025F937-C7B1-47D3-B67F-A62EFF666E3E}">
          <x14:id>{F0677904-7E97-5E44-8AC6-EB0E021199D1}</x14:id>
        </ext>
      </extLst>
    </cfRule>
  </conditionalFormatting>
  <conditionalFormatting sqref="Z27:Z28">
    <cfRule type="dataBar" priority="7">
      <dataBar>
        <cfvo type="min"/>
        <cfvo type="max"/>
        <color rgb="FF638EC6"/>
      </dataBar>
      <extLst>
        <ext xmlns:x14="http://schemas.microsoft.com/office/spreadsheetml/2009/9/main" uri="{B025F937-C7B1-47D3-B67F-A62EFF666E3E}">
          <x14:id>{AC2209A9-D330-E347-AD16-270960743DEC}</x14:id>
        </ext>
      </extLst>
    </cfRule>
  </conditionalFormatting>
  <dataValidations count="8">
    <dataValidation type="list" allowBlank="1" showInputMessage="1" showErrorMessage="1" sqref="Z15 Z17:Z21 Z13" xr:uid="{00000000-0002-0000-0100-000000000000}">
      <formula1>"A,B,C"</formula1>
    </dataValidation>
    <dataValidation type="list" allowBlank="1" showInputMessage="1" showErrorMessage="1" sqref="Z11:Z12 Z9" xr:uid="{00000000-0002-0000-0100-000001000000}">
      <formula1>"Ya,Tidak"</formula1>
    </dataValidation>
    <dataValidation type="list" allowBlank="1" showInputMessage="1" showErrorMessage="1" sqref="Z22 Z26:Z28" xr:uid="{00000000-0002-0000-0100-000002000000}">
      <formula1>"A,B,C,D"</formula1>
    </dataValidation>
    <dataValidation type="list" allowBlank="1" showInputMessage="1" showErrorMessage="1" sqref="Z14 Z8" xr:uid="{00000000-0002-0000-0100-000003000000}">
      <formula1>"A,B,C,D,E"</formula1>
    </dataValidation>
    <dataValidation type="list" allowBlank="1" showErrorMessage="1" sqref="K8 Q8 T8 W8 AC8 AF8 AF14 H14 K14 Q14 T14 W14 AC14 H8" xr:uid="{00000000-0002-0000-0100-000004000000}">
      <formula1>"A,B,C,D,E"</formula1>
    </dataValidation>
    <dataValidation type="list" allowBlank="1" showErrorMessage="1" sqref="H11:H12 K11:K12 Q11:Q12 T11:T12 W11:W12 AC11:AC12 AF18 AF11:AF12 AF21 H9 K9 Q9 T9 W9 AC9 AF9" xr:uid="{00000000-0002-0000-0100-000005000000}">
      <formula1>"Ya,Tidak"</formula1>
    </dataValidation>
    <dataValidation type="list" allowBlank="1" showErrorMessage="1" sqref="AF19 AC15 W15 H15 K15 Q15 H17:H21 AC17:AC21 W17:W21 T15 K17:K21 Q17:Q21 T17:T21 AC13 W13 H13 K13 Q13 T13" xr:uid="{00000000-0002-0000-0100-000006000000}">
      <formula1>"A,B,C"</formula1>
    </dataValidation>
    <dataValidation type="list" allowBlank="1" showErrorMessage="1" sqref="K27:K28 H27:H28 AC27:AC28 AF27:AF28 AF20 AF15 Q22 T22 W22 AC22 AF22 H22 Z29 K22 W27:W28 T27:T28 AF13 AF17 Q27:Q28" xr:uid="{00000000-0002-0000-0100-000007000000}">
      <formula1>"A,B,C,D"</formula1>
    </dataValidation>
  </dataValidations>
  <pageMargins left="0.28999999999999998" right="0.25" top="0.41" bottom="0.54" header="0" footer="0"/>
  <pageSetup paperSize="9" scale="53" fitToHeight="0" orientation="portrait" r:id="rId1"/>
  <extLst>
    <ext xmlns:x14="http://schemas.microsoft.com/office/spreadsheetml/2009/9/main" uri="{78C0D931-6437-407d-A8EE-F0AAD7539E65}">
      <x14:conditionalFormattings>
        <x14:conditionalFormatting xmlns:xm="http://schemas.microsoft.com/office/excel/2006/main">
          <x14:cfRule type="dataBar" id="{02E2B471-236A-0C4B-A8C3-65133FE0AB46}">
            <x14:dataBar minLength="0" maxLength="100" gradient="0">
              <x14:cfvo type="autoMin"/>
              <x14:cfvo type="autoMax"/>
              <x14:negativeFillColor rgb="FFFF0000"/>
              <x14:axisColor rgb="FF000000"/>
            </x14:dataBar>
          </x14:cfRule>
          <xm:sqref>Z13</xm:sqref>
        </x14:conditionalFormatting>
        <x14:conditionalFormatting xmlns:xm="http://schemas.microsoft.com/office/excel/2006/main">
          <x14:cfRule type="dataBar" id="{818C4E13-5EC1-5744-898D-0165EDDC58AA}">
            <x14:dataBar minLength="0" maxLength="100" gradient="0">
              <x14:cfvo type="autoMin"/>
              <x14:cfvo type="autoMax"/>
              <x14:negativeFillColor rgb="FFFF0000"/>
              <x14:axisColor rgb="FF000000"/>
            </x14:dataBar>
          </x14:cfRule>
          <xm:sqref>Z15</xm:sqref>
        </x14:conditionalFormatting>
        <x14:conditionalFormatting xmlns:xm="http://schemas.microsoft.com/office/excel/2006/main">
          <x14:cfRule type="dataBar" id="{BF752013-BA79-D545-9923-F9CC4A18A583}">
            <x14:dataBar minLength="0" maxLength="100" gradient="0">
              <x14:cfvo type="autoMin"/>
              <x14:cfvo type="autoMax"/>
              <x14:negativeFillColor rgb="FFFF0000"/>
              <x14:axisColor rgb="FF000000"/>
            </x14:dataBar>
          </x14:cfRule>
          <xm:sqref>Z17</xm:sqref>
        </x14:conditionalFormatting>
        <x14:conditionalFormatting xmlns:xm="http://schemas.microsoft.com/office/excel/2006/main">
          <x14:cfRule type="dataBar" id="{26DB9872-74A0-AB46-B724-A4C70E3D224F}">
            <x14:dataBar minLength="0" maxLength="100" gradient="0">
              <x14:cfvo type="autoMin"/>
              <x14:cfvo type="autoMax"/>
              <x14:negativeFillColor rgb="FFFF0000"/>
              <x14:axisColor rgb="FF000000"/>
            </x14:dataBar>
          </x14:cfRule>
          <xm:sqref>Z18:Z21</xm:sqref>
        </x14:conditionalFormatting>
        <x14:conditionalFormatting xmlns:xm="http://schemas.microsoft.com/office/excel/2006/main">
          <x14:cfRule type="dataBar" id="{7C29AC2F-14F1-CE4D-9556-D96A9CE6FBB8}">
            <x14:dataBar minLength="0" maxLength="100" gradient="0">
              <x14:cfvo type="autoMin"/>
              <x14:cfvo type="autoMax"/>
              <x14:negativeFillColor rgb="FFFF0000"/>
              <x14:axisColor rgb="FF000000"/>
            </x14:dataBar>
          </x14:cfRule>
          <xm:sqref>Z22</xm:sqref>
        </x14:conditionalFormatting>
        <x14:conditionalFormatting xmlns:xm="http://schemas.microsoft.com/office/excel/2006/main">
          <x14:cfRule type="dataBar" id="{F0677904-7E97-5E44-8AC6-EB0E021199D1}">
            <x14:dataBar minLength="0" maxLength="100" gradient="0">
              <x14:cfvo type="autoMin"/>
              <x14:cfvo type="autoMax"/>
              <x14:negativeFillColor rgb="FFFF0000"/>
              <x14:axisColor rgb="FF000000"/>
            </x14:dataBar>
          </x14:cfRule>
          <xm:sqref>Z26:Z28</xm:sqref>
        </x14:conditionalFormatting>
        <x14:conditionalFormatting xmlns:xm="http://schemas.microsoft.com/office/excel/2006/main">
          <x14:cfRule type="dataBar" id="{AC2209A9-D330-E347-AD16-270960743DEC}">
            <x14:dataBar minLength="0" maxLength="100" gradient="0">
              <x14:cfvo type="autoMin"/>
              <x14:cfvo type="autoMax"/>
              <x14:negativeFillColor rgb="FFFF0000"/>
              <x14:axisColor rgb="FF000000"/>
            </x14:dataBar>
          </x14:cfRule>
          <xm:sqref>Z27:Z28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AL100"/>
  <sheetViews>
    <sheetView topLeftCell="B1" zoomScale="55" zoomScaleNormal="55" workbookViewId="0">
      <pane ySplit="1" topLeftCell="A20" activePane="bottomLeft" state="frozen"/>
      <selection activeCell="E1" sqref="E1"/>
      <selection pane="bottomLeft" activeCell="AI47" sqref="AI47"/>
    </sheetView>
  </sheetViews>
  <sheetFormatPr defaultColWidth="16.85546875" defaultRowHeight="15" customHeight="1"/>
  <cols>
    <col min="1" max="1" width="1.42578125" style="6" customWidth="1"/>
    <col min="2" max="2" width="7.42578125" style="6" customWidth="1"/>
    <col min="3" max="3" width="54.85546875" style="6" customWidth="1"/>
    <col min="4" max="4" width="14" style="61" bestFit="1" customWidth="1"/>
    <col min="5" max="5" width="86.42578125" style="6" customWidth="1"/>
    <col min="6" max="6" width="8.42578125" style="63" bestFit="1" customWidth="1"/>
    <col min="7" max="7" width="12.140625" style="63" bestFit="1" customWidth="1"/>
    <col min="8" max="8" width="6.42578125" style="63" hidden="1" customWidth="1"/>
    <col min="9" max="9" width="6" style="63" hidden="1" customWidth="1"/>
    <col min="10" max="11" width="7.42578125" style="63" hidden="1" customWidth="1"/>
    <col min="12" max="12" width="6" style="63" hidden="1" customWidth="1"/>
    <col min="13" max="13" width="8.42578125" style="63" hidden="1" customWidth="1"/>
    <col min="14" max="14" width="7.42578125" style="63" hidden="1" customWidth="1"/>
    <col min="15" max="15" width="6" style="63" hidden="1" customWidth="1"/>
    <col min="16" max="17" width="7.42578125" style="63" hidden="1" customWidth="1"/>
    <col min="18" max="18" width="6" style="63" hidden="1" customWidth="1"/>
    <col min="19" max="19" width="8.42578125" style="63" hidden="1" customWidth="1"/>
    <col min="20" max="20" width="6.42578125" style="63" hidden="1" customWidth="1"/>
    <col min="21" max="21" width="6" style="63" hidden="1" customWidth="1"/>
    <col min="22" max="22" width="7.42578125" style="63" hidden="1" customWidth="1"/>
    <col min="23" max="23" width="6.42578125" style="63" hidden="1" customWidth="1"/>
    <col min="24" max="24" width="6" style="63" hidden="1" customWidth="1"/>
    <col min="25" max="25" width="7.42578125" style="63" hidden="1" customWidth="1"/>
    <col min="26" max="26" width="6.42578125" style="63" hidden="1" customWidth="1"/>
    <col min="27" max="27" width="6" style="63" hidden="1" customWidth="1"/>
    <col min="28" max="28" width="7.42578125" style="63" hidden="1" customWidth="1"/>
    <col min="29" max="29" width="6.42578125" style="63" hidden="1" customWidth="1"/>
    <col min="30" max="30" width="6" style="63" hidden="1" customWidth="1"/>
    <col min="31" max="31" width="7.42578125" style="63" hidden="1" customWidth="1"/>
    <col min="32" max="32" width="8.42578125" style="63" bestFit="1" customWidth="1"/>
    <col min="33" max="33" width="7.42578125" style="63" bestFit="1" customWidth="1"/>
    <col min="34" max="34" width="10.42578125" style="63" bestFit="1" customWidth="1"/>
    <col min="35" max="35" width="61.140625" style="6" customWidth="1"/>
    <col min="36" max="36" width="16.85546875" style="6"/>
    <col min="37" max="37" width="85.140625" style="6" customWidth="1"/>
    <col min="38" max="38" width="50.42578125" style="6" customWidth="1"/>
    <col min="39" max="16384" width="16.85546875" style="6"/>
  </cols>
  <sheetData>
    <row r="1" spans="1:38">
      <c r="A1" s="1"/>
      <c r="B1" s="2"/>
      <c r="C1" s="3"/>
      <c r="D1" s="4"/>
      <c r="E1" s="3"/>
      <c r="F1" s="5"/>
      <c r="G1" s="5"/>
      <c r="H1" s="5"/>
      <c r="I1" s="5"/>
      <c r="J1" s="5"/>
      <c r="K1" s="5"/>
      <c r="L1" s="5"/>
      <c r="M1" s="5"/>
      <c r="N1" s="5"/>
      <c r="O1" s="5"/>
      <c r="P1" s="5"/>
      <c r="Q1" s="5"/>
      <c r="R1" s="5"/>
      <c r="S1" s="5"/>
      <c r="T1" s="5"/>
      <c r="U1" s="5"/>
      <c r="V1" s="5"/>
      <c r="W1" s="5"/>
      <c r="X1" s="5"/>
      <c r="Y1" s="5"/>
      <c r="Z1" s="5"/>
      <c r="AA1" s="5"/>
      <c r="AB1" s="5"/>
      <c r="AC1" s="5"/>
      <c r="AD1" s="5"/>
      <c r="AE1" s="5"/>
      <c r="AF1" s="5"/>
      <c r="AG1" s="5"/>
      <c r="AH1" s="5"/>
      <c r="AI1" s="1"/>
    </row>
    <row r="2" spans="1:38" ht="22.5">
      <c r="A2" s="1"/>
      <c r="B2" s="133" t="s">
        <v>61</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row>
    <row r="3" spans="1:38" ht="9" customHeight="1">
      <c r="A3" s="1"/>
      <c r="B3" s="7"/>
      <c r="C3" s="7"/>
      <c r="D3" s="8"/>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row>
    <row r="4" spans="1:38" ht="18.75" customHeight="1">
      <c r="A4" s="9"/>
      <c r="B4" s="10"/>
      <c r="C4" s="11"/>
      <c r="D4" s="12"/>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row>
    <row r="5" spans="1:38" ht="18.75" customHeight="1">
      <c r="A5" s="13"/>
      <c r="B5" s="173" t="s">
        <v>0</v>
      </c>
      <c r="C5" s="173"/>
      <c r="D5" s="173"/>
      <c r="E5" s="173"/>
      <c r="F5" s="14"/>
      <c r="G5" s="14"/>
      <c r="H5" s="174" t="s">
        <v>62</v>
      </c>
      <c r="I5" s="175"/>
      <c r="J5" s="175"/>
      <c r="K5" s="174" t="s">
        <v>63</v>
      </c>
      <c r="L5" s="175"/>
      <c r="M5" s="175"/>
      <c r="N5" s="176" t="s">
        <v>64</v>
      </c>
      <c r="O5" s="175"/>
      <c r="P5" s="175"/>
      <c r="Q5" s="177" t="s">
        <v>65</v>
      </c>
      <c r="R5" s="175"/>
      <c r="S5" s="175"/>
      <c r="T5" s="178" t="s">
        <v>66</v>
      </c>
      <c r="U5" s="175"/>
      <c r="V5" s="175"/>
      <c r="W5" s="179" t="s">
        <v>67</v>
      </c>
      <c r="X5" s="175"/>
      <c r="Y5" s="175"/>
      <c r="Z5" s="180" t="s">
        <v>68</v>
      </c>
      <c r="AA5" s="175"/>
      <c r="AB5" s="175"/>
      <c r="AC5" s="181" t="s">
        <v>69</v>
      </c>
      <c r="AD5" s="175"/>
      <c r="AE5" s="175"/>
      <c r="AF5" s="184"/>
      <c r="AG5" s="175"/>
      <c r="AH5" s="175"/>
      <c r="AI5" s="15" t="s">
        <v>70</v>
      </c>
    </row>
    <row r="6" spans="1:38" ht="19.5">
      <c r="A6" s="16"/>
      <c r="B6" s="17" t="s">
        <v>1</v>
      </c>
      <c r="C6" s="17" t="s">
        <v>2</v>
      </c>
      <c r="D6" s="18" t="s">
        <v>3</v>
      </c>
      <c r="E6" s="19" t="s">
        <v>4</v>
      </c>
      <c r="F6" s="20" t="s">
        <v>7</v>
      </c>
      <c r="G6" s="21" t="s">
        <v>5</v>
      </c>
      <c r="H6" s="21" t="s">
        <v>6</v>
      </c>
      <c r="I6" s="21" t="s">
        <v>7</v>
      </c>
      <c r="J6" s="21" t="s">
        <v>8</v>
      </c>
      <c r="K6" s="21" t="s">
        <v>6</v>
      </c>
      <c r="L6" s="21" t="s">
        <v>7</v>
      </c>
      <c r="M6" s="21" t="s">
        <v>8</v>
      </c>
      <c r="N6" s="21" t="s">
        <v>6</v>
      </c>
      <c r="O6" s="21" t="s">
        <v>7</v>
      </c>
      <c r="P6" s="21" t="s">
        <v>8</v>
      </c>
      <c r="Q6" s="21" t="s">
        <v>6</v>
      </c>
      <c r="R6" s="21" t="s">
        <v>7</v>
      </c>
      <c r="S6" s="21" t="s">
        <v>8</v>
      </c>
      <c r="T6" s="21" t="s">
        <v>6</v>
      </c>
      <c r="U6" s="21" t="s">
        <v>7</v>
      </c>
      <c r="V6" s="21" t="s">
        <v>8</v>
      </c>
      <c r="W6" s="21" t="s">
        <v>6</v>
      </c>
      <c r="X6" s="21" t="s">
        <v>7</v>
      </c>
      <c r="Y6" s="21" t="s">
        <v>8</v>
      </c>
      <c r="Z6" s="21" t="s">
        <v>6</v>
      </c>
      <c r="AA6" s="21" t="s">
        <v>7</v>
      </c>
      <c r="AB6" s="21" t="s">
        <v>8</v>
      </c>
      <c r="AC6" s="21" t="s">
        <v>6</v>
      </c>
      <c r="AD6" s="21" t="s">
        <v>7</v>
      </c>
      <c r="AE6" s="21" t="s">
        <v>8</v>
      </c>
      <c r="AF6" s="21" t="s">
        <v>6</v>
      </c>
      <c r="AG6" s="21" t="s">
        <v>7</v>
      </c>
      <c r="AH6" s="21" t="s">
        <v>8</v>
      </c>
      <c r="AI6" s="22" t="s">
        <v>71</v>
      </c>
      <c r="AK6" s="66" t="s">
        <v>73</v>
      </c>
    </row>
    <row r="7" spans="1:38" ht="21">
      <c r="A7" s="13"/>
      <c r="B7" s="23" t="s">
        <v>9</v>
      </c>
      <c r="C7" s="24" t="s">
        <v>10</v>
      </c>
      <c r="D7" s="25">
        <f>SUM(D8:D9)</f>
        <v>0.15000000000000002</v>
      </c>
      <c r="E7" s="26"/>
      <c r="F7" s="27"/>
      <c r="G7" s="27"/>
      <c r="H7" s="27"/>
      <c r="I7" s="27"/>
      <c r="J7" s="28">
        <f>SUM(J8:J9)</f>
        <v>15</v>
      </c>
      <c r="K7" s="27"/>
      <c r="L7" s="27"/>
      <c r="M7" s="27">
        <f>SUM(M8:M9)</f>
        <v>13.75</v>
      </c>
      <c r="N7" s="27"/>
      <c r="O7" s="27"/>
      <c r="P7" s="27">
        <f>SUM(P8:P9)</f>
        <v>13.75</v>
      </c>
      <c r="Q7" s="27"/>
      <c r="R7" s="27"/>
      <c r="S7" s="27">
        <f>SUM(S8:S9)</f>
        <v>13.75</v>
      </c>
      <c r="T7" s="27"/>
      <c r="U7" s="27"/>
      <c r="V7" s="27">
        <f>SUM(V8:V9)</f>
        <v>13.75</v>
      </c>
      <c r="W7" s="27"/>
      <c r="X7" s="27"/>
      <c r="Y7" s="27">
        <f>SUM(Y8:Y9)</f>
        <v>13.75</v>
      </c>
      <c r="Z7" s="27"/>
      <c r="AA7" s="27"/>
      <c r="AB7" s="27">
        <f>SUM(AB8:AB9)</f>
        <v>12.5</v>
      </c>
      <c r="AC7" s="27"/>
      <c r="AD7" s="27"/>
      <c r="AE7" s="27">
        <f>SUM(AE8:AE9)</f>
        <v>15</v>
      </c>
      <c r="AF7" s="27"/>
      <c r="AG7" s="27"/>
      <c r="AH7" s="27">
        <f>SUM(AH8:AH9)</f>
        <v>15</v>
      </c>
      <c r="AI7" s="29"/>
    </row>
    <row r="8" spans="1:38" ht="165">
      <c r="A8" s="13"/>
      <c r="B8" s="30">
        <v>1</v>
      </c>
      <c r="C8" s="31" t="s">
        <v>11</v>
      </c>
      <c r="D8" s="32">
        <v>0.05</v>
      </c>
      <c r="E8" s="33" t="s">
        <v>12</v>
      </c>
      <c r="F8" s="34">
        <v>5</v>
      </c>
      <c r="G8" s="36" t="s">
        <v>13</v>
      </c>
      <c r="H8" s="35" t="s">
        <v>14</v>
      </c>
      <c r="I8" s="36">
        <f t="shared" ref="I8:I9" si="0">IF(G8="Ya/Tidak",IF(H8="Ya",1,IF(H8="Tidak",0,"Blm Diisi")),IF(G8="A/B/C",IF(H8="A",1,IF(H8="B",0.5,IF(H8="C",0,"Blm Diisi"))),IF(G8="A/B/C/D",IF(H8="A",1,IF(H8="B",0.67,IF(H8="C",0.33,IF(H8="D",0,"Blm Diisi")))),IF(G8="A/B/C/D/E",IF(H8="A",1,IF(H8="B",0.75,IF(H8="C",0.5,IF(H8="D",0.25,IF(H8="E",0,"Blm Diisi"))))),IF(G8="%",IF(H8="","Blm Diisi",H8),IF(G8="Jumlah",IF(H8="","Blm Diisi",""),IF(G8="Rupiah",IF(H8="","Blm Diisi",""),IF(G8="","","-"))))))))</f>
        <v>1</v>
      </c>
      <c r="J8" s="37">
        <f t="shared" ref="J8:J9" si="1">(I8*D8)*100</f>
        <v>5</v>
      </c>
      <c r="K8" s="35" t="s">
        <v>15</v>
      </c>
      <c r="L8" s="36">
        <f t="shared" ref="L8:L9" si="2">IF(G8="Ya/Tidak",IF(K8="Ya",1,IF(K8="Tidak",0,"Blm Diisi")),IF(G8="A/B/C",IF(K8="A",1,IF(K8="B",0.5,IF(K8="C",0,"Blm Diisi"))),IF(G8="A/B/C/D",IF(K8="A",1,IF(K8="B",0.67,IF(K8="C",0.33,IF(K8="D",0,"Blm Diisi")))),IF(G8="A/B/C/D/E",IF(K8="A",1,IF(K8="B",0.75,IF(K8="C",0.5,IF(K8="D",0.25,IF(K8="E",0,"Blm Diisi"))))),IF(G8="%",IF(K8="","Blm Diisi",K8),IF(G8="Jumlah",IF(K8="","Blm Diisi",""),IF(G8="Rupiah",IF(K8="","Blm Diisi",""),IF(G8="","","-"))))))))</f>
        <v>0.75</v>
      </c>
      <c r="M8" s="37">
        <f t="shared" ref="M8:M9" si="3">(L8*D8)*100</f>
        <v>3.7500000000000004</v>
      </c>
      <c r="N8" s="38" t="s">
        <v>15</v>
      </c>
      <c r="O8" s="36">
        <f t="shared" ref="O8:O9" si="4">IF(G8="Ya/Tidak",IF(N8="Ya",1,IF(N8="Tidak",0,"Blm Diisi")),IF(G8="A/B/C",IF(N8="A",1,IF(N8="B",0.5,IF(N8="C",0,"Blm Diisi"))),IF(G8="A/B/C/D",IF(N8="A",1,IF(N8="B",0.67,IF(N8="C",0.33,IF(N8="D",0,"Blm Diisi")))),IF(G8="A/B/C/D/E",IF(N8="A",1,IF(N8="B",0.75,IF(N8="C",0.5,IF(N8="D",0.25,IF(N8="E",0,"Blm Diisi"))))),IF(G8="%",IF(N8="","Blm Diisi",N8),IF(G8="Jumlah",IF(N8="","Blm Diisi",""),IF(G8="Rupiah",IF(N8="","Blm Diisi",""),IF(G8="","","-"))))))))</f>
        <v>0.75</v>
      </c>
      <c r="P8" s="37">
        <f t="shared" ref="P8:P9" si="5">(O8*D8)*100</f>
        <v>3.7500000000000004</v>
      </c>
      <c r="Q8" s="35" t="s">
        <v>15</v>
      </c>
      <c r="R8" s="36">
        <f t="shared" ref="R8:R9" si="6">IF(G8="Ya/Tidak",IF(Q8="Ya",1,IF(Q8="Tidak",0,"Blm Diisi")),IF(G8="A/B/C",IF(Q8="A",1,IF(Q8="B",0.5,IF(Q8="C",0,"Blm Diisi"))),IF(G8="A/B/C/D",IF(Q8="A",1,IF(Q8="B",0.67,IF(Q8="C",0.33,IF(Q8="D",0,"Blm Diisi")))),IF(G8="A/B/C/D/E",IF(Q8="A",1,IF(Q8="B",0.75,IF(Q8="C",0.5,IF(Q8="D",0.25,IF(Q8="E",0,"Blm Diisi"))))),IF(G8="%",IF(Q8="","Blm Diisi",Q8),IF(G8="Jumlah",IF(Q8="","Blm Diisi",""),IF(G8="Rupiah",IF(Q8="","Blm Diisi",""),IF(G8="","","-"))))))))</f>
        <v>0.75</v>
      </c>
      <c r="S8" s="37">
        <f t="shared" ref="S8:S9" si="7">(R8*D8)*100</f>
        <v>3.7500000000000004</v>
      </c>
      <c r="T8" s="35" t="s">
        <v>15</v>
      </c>
      <c r="U8" s="36">
        <f t="shared" ref="U8:U9" si="8">IF(G8="Ya/Tidak",IF(T8="Ya",1,IF(T8="Tidak",0,"Blm Diisi")),IF(G8="A/B/C",IF(T8="A",1,IF(T8="B",0.5,IF(T8="C",0,"Blm Diisi"))),IF(G8="A/B/C/D",IF(T8="A",1,IF(T8="B",0.67,IF(T8="C",0.33,IF(T8="D",0,"Blm Diisi")))),IF(G8="A/B/C/D/E",IF(T8="A",1,IF(T8="B",0.75,IF(T8="C",0.5,IF(T8="D",0.25,IF(T8="E",0,"Blm Diisi"))))),IF(G8="%",IF(T8="","Blm Diisi",T8),IF(G8="Jumlah",IF(T8="","Blm Diisi",""),IF(G8="Rupiah",IF(T8="","Blm Diisi",""),IF(G8="","","-"))))))))</f>
        <v>0.75</v>
      </c>
      <c r="V8" s="37">
        <f t="shared" ref="V8:V9" si="9">(U8*D8)*100</f>
        <v>3.7500000000000004</v>
      </c>
      <c r="W8" s="35" t="s">
        <v>15</v>
      </c>
      <c r="X8" s="36">
        <f t="shared" ref="X8:X9" si="10">IF(G8="Ya/Tidak",IF(W8="Ya",1,IF(W8="Tidak",0,"Blm Diisi")),IF(G8="A/B/C",IF(W8="A",1,IF(W8="B",0.5,IF(W8="C",0,"Blm Diisi"))),IF(G8="A/B/C/D",IF(W8="A",1,IF(W8="B",0.67,IF(W8="C",0.33,IF(W8="D",0,"Blm Diisi")))),IF(G8="A/B/C/D/E",IF(W8="A",1,IF(W8="B",0.75,IF(W8="C",0.5,IF(W8="D",0.25,IF(W8="E",0,"Blm Diisi"))))),IF(G8="%",IF(W8="","Blm Diisi",W8),IF(G8="Jumlah",IF(W8="","Blm Diisi",""),IF(G8="Rupiah",IF(W8="","Blm Diisi",""),IF(G8="","","-"))))))))</f>
        <v>0.75</v>
      </c>
      <c r="Y8" s="37">
        <f t="shared" ref="Y8:Y9" si="11">(X8*D8)*100</f>
        <v>3.7500000000000004</v>
      </c>
      <c r="Z8" s="39" t="s">
        <v>16</v>
      </c>
      <c r="AA8" s="36">
        <f t="shared" ref="AA8:AA9" si="12">IF(G8="Ya/Tidak",IF(Z8="Ya",1,IF(Z8="Tidak",0,"Blm Diisi")),IF(G8="A/B/C",IF(Z8="A",1,IF(Z8="B",0.5,IF(Z8="C",0,"Blm Diisi"))),IF(G8="A/B/C/D",IF(Z8="A",1,IF(Z8="B",0.67,IF(Z8="C",0.33,IF(Z8="D",0,"Blm Diisi")))),IF(G8="A/B/C/D/E",IF(Z8="A",1,IF(Z8="B",0.75,IF(Z8="C",0.5,IF(Z8="D",0.25,IF(Z8="E",0,"Blm Diisi"))))),IF(G8="%",IF(Z8="","Blm Diisi",Z8),IF(G8="Jumlah",IF(Z8="","Blm Diisi",""),IF(G8="Rupiah",IF(Z8="","Blm Diisi",""),IF(G8="","","-"))))))))</f>
        <v>0.5</v>
      </c>
      <c r="AB8" s="37">
        <f t="shared" ref="AB8:AB9" si="13">(AA8*D8)*100</f>
        <v>2.5</v>
      </c>
      <c r="AC8" s="40" t="s">
        <v>14</v>
      </c>
      <c r="AD8" s="36">
        <f t="shared" ref="AD8:AD9" si="14">IF(G8="Ya/Tidak",IF(AC8="Ya",1,IF(AC8="Tidak",0,"Blm Diisi")),IF(G8="A/B/C",IF(AC8="A",1,IF(AC8="B",0.5,IF(AC8="C",0,"Blm Diisi"))),IF(G8="A/B/C/D",IF(AC8="A",1,IF(AC8="B",0.67,IF(AC8="C",0.33,IF(AC8="D",0,"Blm Diisi")))),IF(G8="A/B/C/D/E",IF(AC8="A",1,IF(AC8="B",0.75,IF(AC8="C",0.5,IF(AC8="D",0.25,IF(AC8="E",0,"Blm Diisi"))))),IF(G8="%",IF(AC8="","Blm Diisi",AC8),IF(G8="Jumlah",IF(AC8="","Blm Diisi",""),IF(G8="Rupiah",IF(AC8="","Blm Diisi",""),IF(G8="","","-"))))))))</f>
        <v>1</v>
      </c>
      <c r="AE8" s="37">
        <f t="shared" ref="AE8:AE9" si="15">(AD8*D8)*100</f>
        <v>5</v>
      </c>
      <c r="AF8" s="41" t="s">
        <v>14</v>
      </c>
      <c r="AG8" s="36">
        <f t="shared" ref="AG8:AG9" si="16">IF(G8="Ya/Tidak",IF(AF8="Ya",1,IF(AF8="Tidak",0,"Blm Diisi")),IF(G8="A/B/C",IF(AF8="A",1,IF(AF8="B",0.5,IF(AF8="C",0,"Blm Diisi"))),IF(G8="A/B/C/D",IF(AF8="A",1,IF(AF8="B",0.67,IF(AF8="C",0.33,IF(AF8="D",0,"Blm Diisi")))),IF(G8="A/B/C/D/E",IF(AF8="A",1,IF(AF8="B",0.75,IF(AF8="C",0.5,IF(AF8="D",0.25,IF(AF8="E",0,"Blm Diisi"))))),IF(G8="%",IF(AF8="","Blm Diisi",AF8),IF(G8="Jumlah",IF(AF8="","Blm Diisi",""),IF(G8="Rupiah",IF(AF8="","Blm Diisi",""),IF(G8="","","-"))))))))</f>
        <v>1</v>
      </c>
      <c r="AH8" s="37">
        <f t="shared" ref="AH8:AH9" si="17">(AG8*D8)*100</f>
        <v>5</v>
      </c>
      <c r="AI8" s="42" t="s">
        <v>74</v>
      </c>
      <c r="AK8" s="65" t="s">
        <v>140</v>
      </c>
    </row>
    <row r="9" spans="1:38" ht="284.25">
      <c r="A9" s="13"/>
      <c r="B9" s="30">
        <v>2</v>
      </c>
      <c r="C9" s="31" t="s">
        <v>17</v>
      </c>
      <c r="D9" s="32">
        <v>0.1</v>
      </c>
      <c r="E9" s="33" t="s">
        <v>18</v>
      </c>
      <c r="F9" s="34"/>
      <c r="G9" s="36" t="s">
        <v>19</v>
      </c>
      <c r="H9" s="36" t="s">
        <v>20</v>
      </c>
      <c r="I9" s="36">
        <f t="shared" si="0"/>
        <v>1</v>
      </c>
      <c r="J9" s="37">
        <f t="shared" si="1"/>
        <v>10</v>
      </c>
      <c r="K9" s="36" t="s">
        <v>20</v>
      </c>
      <c r="L9" s="36">
        <f t="shared" si="2"/>
        <v>1</v>
      </c>
      <c r="M9" s="37">
        <f t="shared" si="3"/>
        <v>10</v>
      </c>
      <c r="N9" s="38" t="s">
        <v>21</v>
      </c>
      <c r="O9" s="36">
        <f t="shared" si="4"/>
        <v>1</v>
      </c>
      <c r="P9" s="37">
        <f t="shared" si="5"/>
        <v>10</v>
      </c>
      <c r="Q9" s="36" t="s">
        <v>20</v>
      </c>
      <c r="R9" s="36">
        <f t="shared" si="6"/>
        <v>1</v>
      </c>
      <c r="S9" s="37">
        <f t="shared" si="7"/>
        <v>10</v>
      </c>
      <c r="T9" s="36" t="s">
        <v>20</v>
      </c>
      <c r="U9" s="36">
        <f t="shared" si="8"/>
        <v>1</v>
      </c>
      <c r="V9" s="37">
        <f t="shared" si="9"/>
        <v>10</v>
      </c>
      <c r="W9" s="36" t="s">
        <v>20</v>
      </c>
      <c r="X9" s="36">
        <f t="shared" si="10"/>
        <v>1</v>
      </c>
      <c r="Y9" s="37">
        <f t="shared" si="11"/>
        <v>10</v>
      </c>
      <c r="Z9" s="46" t="s">
        <v>20</v>
      </c>
      <c r="AA9" s="36">
        <f t="shared" si="12"/>
        <v>1</v>
      </c>
      <c r="AB9" s="37">
        <f t="shared" si="13"/>
        <v>10</v>
      </c>
      <c r="AC9" s="47" t="s">
        <v>20</v>
      </c>
      <c r="AD9" s="36">
        <f t="shared" si="14"/>
        <v>1</v>
      </c>
      <c r="AE9" s="37">
        <f t="shared" si="15"/>
        <v>10</v>
      </c>
      <c r="AF9" s="48" t="s">
        <v>20</v>
      </c>
      <c r="AG9" s="36">
        <f t="shared" si="16"/>
        <v>1</v>
      </c>
      <c r="AH9" s="37">
        <f t="shared" si="17"/>
        <v>10</v>
      </c>
      <c r="AI9" s="42" t="s">
        <v>77</v>
      </c>
      <c r="AJ9" s="67" t="s">
        <v>79</v>
      </c>
      <c r="AK9" s="65" t="s">
        <v>141</v>
      </c>
    </row>
    <row r="10" spans="1:38" ht="21">
      <c r="A10" s="13"/>
      <c r="B10" s="23" t="s">
        <v>22</v>
      </c>
      <c r="C10" s="24" t="s">
        <v>23</v>
      </c>
      <c r="D10" s="25">
        <f>SUM(D11:D15)</f>
        <v>0.3</v>
      </c>
      <c r="E10" s="26"/>
      <c r="F10" s="50"/>
      <c r="G10" s="50"/>
      <c r="H10" s="37"/>
      <c r="I10" s="50"/>
      <c r="J10" s="51">
        <f>SUM(J11:J14)</f>
        <v>24</v>
      </c>
      <c r="K10" s="37"/>
      <c r="L10" s="50"/>
      <c r="M10" s="50">
        <f>SUM(M11:M14)</f>
        <v>22.5</v>
      </c>
      <c r="N10" s="44"/>
      <c r="O10" s="50"/>
      <c r="P10" s="50">
        <f>SUM(P11:P14)</f>
        <v>22.5</v>
      </c>
      <c r="Q10" s="37"/>
      <c r="R10" s="50"/>
      <c r="S10" s="50">
        <f>SUM(S11:S14)</f>
        <v>20.52</v>
      </c>
      <c r="T10" s="37"/>
      <c r="U10" s="50"/>
      <c r="V10" s="50">
        <f>SUM(V11:V14)</f>
        <v>22.5</v>
      </c>
      <c r="W10" s="37"/>
      <c r="X10" s="50"/>
      <c r="Y10" s="50">
        <f>SUM(Y11:Y14)</f>
        <v>22.5</v>
      </c>
      <c r="Z10" s="52"/>
      <c r="AA10" s="50"/>
      <c r="AB10" s="50">
        <f>SUM(AB11:AB14)</f>
        <v>21</v>
      </c>
      <c r="AC10" s="53"/>
      <c r="AD10" s="50"/>
      <c r="AE10" s="50">
        <f>SUM(AE11:AE14)</f>
        <v>24</v>
      </c>
      <c r="AF10" s="50"/>
      <c r="AG10" s="50"/>
      <c r="AH10" s="50">
        <f>SUM(AH11:AH15)</f>
        <v>16.98</v>
      </c>
      <c r="AI10" s="45"/>
    </row>
    <row r="11" spans="1:38" ht="180">
      <c r="A11" s="13"/>
      <c r="B11" s="30">
        <v>1</v>
      </c>
      <c r="C11" s="31" t="s">
        <v>24</v>
      </c>
      <c r="D11" s="55">
        <v>0.06</v>
      </c>
      <c r="E11" s="33" t="s">
        <v>25</v>
      </c>
      <c r="F11" s="34">
        <v>1</v>
      </c>
      <c r="G11" s="36" t="s">
        <v>19</v>
      </c>
      <c r="H11" s="36" t="s">
        <v>20</v>
      </c>
      <c r="I11" s="36">
        <f t="shared" ref="I11:I15" si="18">IF(G11="Ya/Tidak",IF(H11="Ya",1,IF(H11="Tidak",0,"Blm Diisi")),IF(G11="A/B/C",IF(H11="A",1,IF(H11="B",0.5,IF(H11="C",0,"Blm Diisi"))),IF(G11="A/B/C/D",IF(H11="A",1,IF(H11="B",0.67,IF(H11="C",0.33,IF(H11="D",0,"Blm Diisi")))),IF(G11="A/B/C/D/E",IF(H11="A",1,IF(H11="B",0.75,IF(H11="C",0.5,IF(H11="D",0.25,IF(H11="E",0,"Blm Diisi"))))),IF(G11="%",IF(H11="","Blm Diisi",H11),IF(G11="Jumlah",IF(H11="","Blm Diisi",""),IF(G11="Rupiah",IF(H11="","Blm Diisi",""),IF(G11="","","-"))))))))</f>
        <v>1</v>
      </c>
      <c r="J11" s="37">
        <f t="shared" ref="J11:J15" si="19">(I11*D11)*100</f>
        <v>6</v>
      </c>
      <c r="K11" s="36" t="s">
        <v>20</v>
      </c>
      <c r="L11" s="36">
        <f t="shared" ref="L11:L15" si="20">IF(G11="Ya/Tidak",IF(K11="Ya",1,IF(K11="Tidak",0,"Blm Diisi")),IF(G11="A/B/C",IF(K11="A",1,IF(K11="B",0.5,IF(K11="C",0,"Blm Diisi"))),IF(G11="A/B/C/D",IF(K11="A",1,IF(K11="B",0.67,IF(K11="C",0.33,IF(K11="D",0,"Blm Diisi")))),IF(G11="A/B/C/D/E",IF(K11="A",1,IF(K11="B",0.75,IF(K11="C",0.5,IF(K11="D",0.25,IF(K11="E",0,"Blm Diisi"))))),IF(G11="%",IF(K11="","Blm Diisi",K11),IF(G11="Jumlah",IF(K11="","Blm Diisi",""),IF(G11="Rupiah",IF(K11="","Blm Diisi",""),IF(G11="","","-"))))))))</f>
        <v>1</v>
      </c>
      <c r="M11" s="37">
        <f t="shared" ref="M11:M15" si="21">(L11*D11)*100</f>
        <v>6</v>
      </c>
      <c r="N11" s="38" t="s">
        <v>21</v>
      </c>
      <c r="O11" s="36">
        <f t="shared" ref="O11:O15" si="22">IF(G11="Ya/Tidak",IF(N11="Ya",1,IF(N11="Tidak",0,"Blm Diisi")),IF(G11="A/B/C",IF(N11="A",1,IF(N11="B",0.5,IF(N11="C",0,"Blm Diisi"))),IF(G11="A/B/C/D",IF(N11="A",1,IF(N11="B",0.67,IF(N11="C",0.33,IF(N11="D",0,"Blm Diisi")))),IF(G11="A/B/C/D/E",IF(N11="A",1,IF(N11="B",0.75,IF(N11="C",0.5,IF(N11="D",0.25,IF(N11="E",0,"Blm Diisi"))))),IF(G11="%",IF(N11="","Blm Diisi",N11),IF(G11="Jumlah",IF(N11="","Blm Diisi",""),IF(G11="Rupiah",IF(N11="","Blm Diisi",""),IF(G11="","","-"))))))))</f>
        <v>1</v>
      </c>
      <c r="P11" s="37">
        <f t="shared" ref="P11:P15" si="23">(O11*D11)*100</f>
        <v>6</v>
      </c>
      <c r="Q11" s="36" t="s">
        <v>20</v>
      </c>
      <c r="R11" s="36">
        <f t="shared" ref="R11:R15" si="24">IF(G11="Ya/Tidak",IF(Q11="Ya",1,IF(Q11="Tidak",0,"Blm Diisi")),IF(G11="A/B/C",IF(Q11="A",1,IF(Q11="B",0.5,IF(Q11="C",0,"Blm Diisi"))),IF(G11="A/B/C/D",IF(Q11="A",1,IF(Q11="B",0.67,IF(Q11="C",0.33,IF(Q11="D",0,"Blm Diisi")))),IF(G11="A/B/C/D/E",IF(Q11="A",1,IF(Q11="B",0.75,IF(Q11="C",0.5,IF(Q11="D",0.25,IF(Q11="E",0,"Blm Diisi"))))),IF(G11="%",IF(Q11="","Blm Diisi",Q11),IF(G11="Jumlah",IF(Q11="","Blm Diisi",""),IF(G11="Rupiah",IF(Q11="","Blm Diisi",""),IF(G11="","","-"))))))))</f>
        <v>1</v>
      </c>
      <c r="S11" s="37">
        <f t="shared" ref="S11:S15" si="25">(R11*D11)*100</f>
        <v>6</v>
      </c>
      <c r="T11" s="36" t="s">
        <v>20</v>
      </c>
      <c r="U11" s="36">
        <f t="shared" ref="U11:U15" si="26">IF(G11="Ya/Tidak",IF(T11="Ya",1,IF(T11="Tidak",0,"Blm Diisi")),IF(G11="A/B/C",IF(T11="A",1,IF(T11="B",0.5,IF(T11="C",0,"Blm Diisi"))),IF(G11="A/B/C/D",IF(T11="A",1,IF(T11="B",0.67,IF(T11="C",0.33,IF(T11="D",0,"Blm Diisi")))),IF(G11="A/B/C/D/E",IF(T11="A",1,IF(T11="B",0.75,IF(T11="C",0.5,IF(T11="D",0.25,IF(T11="E",0,"Blm Diisi"))))),IF(G11="%",IF(T11="","Blm Diisi",T11),IF(G11="Jumlah",IF(T11="","Blm Diisi",""),IF(G11="Rupiah",IF(T11="","Blm Diisi",""),IF(G11="","","-"))))))))</f>
        <v>1</v>
      </c>
      <c r="V11" s="37">
        <f t="shared" ref="V11:V15" si="27">(U11*D11)*100</f>
        <v>6</v>
      </c>
      <c r="W11" s="36" t="s">
        <v>20</v>
      </c>
      <c r="X11" s="36">
        <f t="shared" ref="X11:X15" si="28">IF(G11="Ya/Tidak",IF(W11="Ya",1,IF(W11="Tidak",0,"Blm Diisi")),IF(G11="A/B/C",IF(W11="A",1,IF(W11="B",0.5,IF(W11="C",0,"Blm Diisi"))),IF(G11="A/B/C/D",IF(W11="A",1,IF(W11="B",0.67,IF(W11="C",0.33,IF(W11="D",0,"Blm Diisi")))),IF(G11="A/B/C/D/E",IF(W11="A",1,IF(W11="B",0.75,IF(W11="C",0.5,IF(W11="D",0.25,IF(W11="E",0,"Blm Diisi"))))),IF(G11="%",IF(W11="","Blm Diisi",W11),IF(G11="Jumlah",IF(W11="","Blm Diisi",""),IF(G11="Rupiah",IF(W11="","Blm Diisi",""),IF(G11="","","-"))))))))</f>
        <v>1</v>
      </c>
      <c r="Y11" s="37">
        <f t="shared" ref="Y11:Y15" si="29">(X11*D11)*100</f>
        <v>6</v>
      </c>
      <c r="Z11" s="46" t="s">
        <v>20</v>
      </c>
      <c r="AA11" s="36">
        <f t="shared" ref="AA11:AA15" si="30">IF(G11="Ya/Tidak",IF(Z11="Ya",1,IF(Z11="Tidak",0,"Blm Diisi")),IF(G11="A/B/C",IF(Z11="A",1,IF(Z11="B",0.5,IF(Z11="C",0,"Blm Diisi"))),IF(G11="A/B/C/D",IF(Z11="A",1,IF(Z11="B",0.67,IF(Z11="C",0.33,IF(Z11="D",0,"Blm Diisi")))),IF(G11="A/B/C/D/E",IF(Z11="A",1,IF(Z11="B",0.75,IF(Z11="C",0.5,IF(Z11="D",0.25,IF(Z11="E",0,"Blm Diisi"))))),IF(G11="%",IF(Z11="","Blm Diisi",Z11),IF(G11="Jumlah",IF(Z11="","Blm Diisi",""),IF(G11="Rupiah",IF(Z11="","Blm Diisi",""),IF(G11="","","-"))))))))</f>
        <v>1</v>
      </c>
      <c r="AB11" s="37">
        <f t="shared" ref="AB11:AB15" si="31">(AA11*D11)*100</f>
        <v>6</v>
      </c>
      <c r="AC11" s="47" t="s">
        <v>20</v>
      </c>
      <c r="AD11" s="36">
        <f t="shared" ref="AD11:AD15" si="32">IF(G11="Ya/Tidak",IF(AC11="Ya",1,IF(AC11="Tidak",0,"Blm Diisi")),IF(G11="A/B/C",IF(AC11="A",1,IF(AC11="B",0.5,IF(AC11="C",0,"Blm Diisi"))),IF(G11="A/B/C/D",IF(AC11="A",1,IF(AC11="B",0.67,IF(AC11="C",0.33,IF(AC11="D",0,"Blm Diisi")))),IF(G11="A/B/C/D/E",IF(AC11="A",1,IF(AC11="B",0.75,IF(AC11="C",0.5,IF(AC11="D",0.25,IF(AC11="E",0,"Blm Diisi"))))),IF(G11="%",IF(AC11="","Blm Diisi",AC11),IF(G11="Jumlah",IF(AC11="","Blm Diisi",""),IF(G11="Rupiah",IF(AC11="","Blm Diisi",""),IF(G11="","","-"))))))))</f>
        <v>1</v>
      </c>
      <c r="AE11" s="37">
        <f t="shared" ref="AE11:AE15" si="33">(AD11*D11)*100</f>
        <v>6</v>
      </c>
      <c r="AF11" s="48" t="s">
        <v>20</v>
      </c>
      <c r="AG11" s="36">
        <f t="shared" ref="AG11:AG15" si="34">IF(G11="Ya/Tidak",IF(AF11="Ya",1,IF(AF11="Tidak",0,"Blm Diisi")),IF(G11="A/B/C",IF(AF11="A",1,IF(AF11="B",0.5,IF(AF11="C",0,"Blm Diisi"))),IF(G11="A/B/C/D",IF(AF11="A",1,IF(AF11="B",0.67,IF(AF11="C",0.33,IF(AF11="D",0,"Blm Diisi")))),IF(G11="A/B/C/D/E",IF(AF11="A",1,IF(AF11="B",0.75,IF(AF11="C",0.5,IF(AF11="D",0.25,IF(AF11="E",0,"Blm Diisi"))))),IF(G11="%",IF(AF11="","Blm Diisi",AF11),IF(G11="Jumlah",IF(AF11="","Blm Diisi",""),IF(G11="Rupiah",IF(AF11="","Blm Diisi",""),IF(G11="","","-"))))))))</f>
        <v>1</v>
      </c>
      <c r="AH11" s="37">
        <f t="shared" ref="AH11:AH15" si="35">(AG11*D11)*100</f>
        <v>6</v>
      </c>
      <c r="AI11" s="43" t="s">
        <v>82</v>
      </c>
      <c r="AK11" s="65" t="s">
        <v>142</v>
      </c>
      <c r="AL11" s="65"/>
    </row>
    <row r="12" spans="1:38" ht="225">
      <c r="A12" s="13"/>
      <c r="B12" s="30">
        <v>2</v>
      </c>
      <c r="C12" s="31" t="s">
        <v>26</v>
      </c>
      <c r="D12" s="55">
        <v>0.06</v>
      </c>
      <c r="E12" s="33" t="s">
        <v>27</v>
      </c>
      <c r="F12" s="34">
        <v>1</v>
      </c>
      <c r="G12" s="36" t="s">
        <v>19</v>
      </c>
      <c r="H12" s="36" t="s">
        <v>20</v>
      </c>
      <c r="I12" s="36">
        <f t="shared" si="18"/>
        <v>1</v>
      </c>
      <c r="J12" s="37">
        <f t="shared" si="19"/>
        <v>6</v>
      </c>
      <c r="K12" s="36" t="s">
        <v>20</v>
      </c>
      <c r="L12" s="36">
        <f t="shared" si="20"/>
        <v>1</v>
      </c>
      <c r="M12" s="37">
        <f t="shared" si="21"/>
        <v>6</v>
      </c>
      <c r="N12" s="44" t="s">
        <v>21</v>
      </c>
      <c r="O12" s="36">
        <f t="shared" si="22"/>
        <v>1</v>
      </c>
      <c r="P12" s="37">
        <f t="shared" si="23"/>
        <v>6</v>
      </c>
      <c r="Q12" s="36" t="s">
        <v>20</v>
      </c>
      <c r="R12" s="36">
        <f t="shared" si="24"/>
        <v>1</v>
      </c>
      <c r="S12" s="37">
        <f t="shared" si="25"/>
        <v>6</v>
      </c>
      <c r="T12" s="36" t="s">
        <v>20</v>
      </c>
      <c r="U12" s="36">
        <f t="shared" si="26"/>
        <v>1</v>
      </c>
      <c r="V12" s="37">
        <f t="shared" si="27"/>
        <v>6</v>
      </c>
      <c r="W12" s="36" t="s">
        <v>20</v>
      </c>
      <c r="X12" s="36">
        <f t="shared" si="28"/>
        <v>1</v>
      </c>
      <c r="Y12" s="37">
        <f t="shared" si="29"/>
        <v>6</v>
      </c>
      <c r="Z12" s="46" t="s">
        <v>20</v>
      </c>
      <c r="AA12" s="36">
        <f t="shared" si="30"/>
        <v>1</v>
      </c>
      <c r="AB12" s="37">
        <f t="shared" si="31"/>
        <v>6</v>
      </c>
      <c r="AC12" s="47" t="s">
        <v>20</v>
      </c>
      <c r="AD12" s="36">
        <f t="shared" si="32"/>
        <v>1</v>
      </c>
      <c r="AE12" s="37">
        <f t="shared" si="33"/>
        <v>6</v>
      </c>
      <c r="AF12" s="48" t="s">
        <v>20</v>
      </c>
      <c r="AG12" s="36">
        <f t="shared" si="34"/>
        <v>1</v>
      </c>
      <c r="AH12" s="37">
        <f t="shared" si="35"/>
        <v>6</v>
      </c>
      <c r="AI12" s="43" t="s">
        <v>86</v>
      </c>
      <c r="AK12" s="65" t="s">
        <v>143</v>
      </c>
      <c r="AL12" s="65" t="s">
        <v>144</v>
      </c>
    </row>
    <row r="13" spans="1:38" ht="195">
      <c r="A13" s="13"/>
      <c r="B13" s="30">
        <v>3</v>
      </c>
      <c r="C13" s="33" t="s">
        <v>28</v>
      </c>
      <c r="D13" s="55">
        <v>0.06</v>
      </c>
      <c r="E13" s="33" t="s">
        <v>29</v>
      </c>
      <c r="F13" s="34">
        <v>3</v>
      </c>
      <c r="G13" s="36" t="s">
        <v>30</v>
      </c>
      <c r="H13" s="35" t="s">
        <v>14</v>
      </c>
      <c r="I13" s="36">
        <f t="shared" si="18"/>
        <v>1</v>
      </c>
      <c r="J13" s="54">
        <f t="shared" si="19"/>
        <v>6</v>
      </c>
      <c r="K13" s="49" t="s">
        <v>14</v>
      </c>
      <c r="L13" s="36">
        <f t="shared" si="20"/>
        <v>1</v>
      </c>
      <c r="M13" s="37">
        <f t="shared" si="21"/>
        <v>6</v>
      </c>
      <c r="N13" s="38" t="s">
        <v>14</v>
      </c>
      <c r="O13" s="36">
        <f t="shared" si="22"/>
        <v>1</v>
      </c>
      <c r="P13" s="37">
        <f t="shared" si="23"/>
        <v>6</v>
      </c>
      <c r="Q13" s="35" t="s">
        <v>15</v>
      </c>
      <c r="R13" s="36">
        <f t="shared" si="24"/>
        <v>0.67</v>
      </c>
      <c r="S13" s="37">
        <f t="shared" si="25"/>
        <v>4.0199999999999996</v>
      </c>
      <c r="T13" s="35" t="s">
        <v>14</v>
      </c>
      <c r="U13" s="36">
        <f t="shared" si="26"/>
        <v>1</v>
      </c>
      <c r="V13" s="37">
        <f t="shared" si="27"/>
        <v>6</v>
      </c>
      <c r="W13" s="35" t="s">
        <v>14</v>
      </c>
      <c r="X13" s="36">
        <f t="shared" si="28"/>
        <v>1</v>
      </c>
      <c r="Y13" s="37">
        <f t="shared" si="29"/>
        <v>6</v>
      </c>
      <c r="Z13" s="39" t="s">
        <v>14</v>
      </c>
      <c r="AA13" s="36">
        <f t="shared" si="30"/>
        <v>1</v>
      </c>
      <c r="AB13" s="37">
        <f t="shared" si="31"/>
        <v>6</v>
      </c>
      <c r="AC13" s="40" t="s">
        <v>14</v>
      </c>
      <c r="AD13" s="36">
        <f t="shared" si="32"/>
        <v>1</v>
      </c>
      <c r="AE13" s="37">
        <f t="shared" si="33"/>
        <v>6</v>
      </c>
      <c r="AF13" s="41" t="s">
        <v>16</v>
      </c>
      <c r="AG13" s="36">
        <f t="shared" si="34"/>
        <v>0.33</v>
      </c>
      <c r="AH13" s="37">
        <f t="shared" si="35"/>
        <v>1.9800000000000002</v>
      </c>
      <c r="AI13" s="43" t="s">
        <v>90</v>
      </c>
      <c r="AK13" s="65" t="s">
        <v>92</v>
      </c>
      <c r="AL13" s="65" t="s">
        <v>145</v>
      </c>
    </row>
    <row r="14" spans="1:38" ht="215.1" customHeight="1">
      <c r="A14" s="13"/>
      <c r="B14" s="30">
        <v>4</v>
      </c>
      <c r="C14" s="31" t="s">
        <v>31</v>
      </c>
      <c r="D14" s="55">
        <v>0.06</v>
      </c>
      <c r="E14" s="33" t="s">
        <v>94</v>
      </c>
      <c r="F14" s="34">
        <v>1</v>
      </c>
      <c r="G14" s="36" t="s">
        <v>13</v>
      </c>
      <c r="H14" s="35" t="s">
        <v>14</v>
      </c>
      <c r="I14" s="36">
        <f t="shared" si="18"/>
        <v>1</v>
      </c>
      <c r="J14" s="37">
        <f t="shared" si="19"/>
        <v>6</v>
      </c>
      <c r="K14" s="35" t="s">
        <v>15</v>
      </c>
      <c r="L14" s="36">
        <f t="shared" si="20"/>
        <v>0.75</v>
      </c>
      <c r="M14" s="37">
        <f t="shared" si="21"/>
        <v>4.5</v>
      </c>
      <c r="N14" s="38" t="s">
        <v>15</v>
      </c>
      <c r="O14" s="36">
        <f t="shared" si="22"/>
        <v>0.75</v>
      </c>
      <c r="P14" s="37">
        <f t="shared" si="23"/>
        <v>4.5</v>
      </c>
      <c r="Q14" s="35" t="s">
        <v>15</v>
      </c>
      <c r="R14" s="36">
        <f t="shared" si="24"/>
        <v>0.75</v>
      </c>
      <c r="S14" s="37">
        <f t="shared" si="25"/>
        <v>4.5</v>
      </c>
      <c r="T14" s="35" t="s">
        <v>15</v>
      </c>
      <c r="U14" s="36">
        <f t="shared" si="26"/>
        <v>0.75</v>
      </c>
      <c r="V14" s="37">
        <f t="shared" si="27"/>
        <v>4.5</v>
      </c>
      <c r="W14" s="35" t="s">
        <v>15</v>
      </c>
      <c r="X14" s="36">
        <f t="shared" si="28"/>
        <v>0.75</v>
      </c>
      <c r="Y14" s="37">
        <f t="shared" si="29"/>
        <v>4.5</v>
      </c>
      <c r="Z14" s="39" t="s">
        <v>16</v>
      </c>
      <c r="AA14" s="36">
        <f t="shared" si="30"/>
        <v>0.5</v>
      </c>
      <c r="AB14" s="37">
        <f t="shared" si="31"/>
        <v>3</v>
      </c>
      <c r="AC14" s="40" t="s">
        <v>14</v>
      </c>
      <c r="AD14" s="36">
        <f t="shared" si="32"/>
        <v>1</v>
      </c>
      <c r="AE14" s="37">
        <f t="shared" si="33"/>
        <v>6</v>
      </c>
      <c r="AF14" s="41" t="s">
        <v>16</v>
      </c>
      <c r="AG14" s="36">
        <f t="shared" si="34"/>
        <v>0.5</v>
      </c>
      <c r="AH14" s="37">
        <f t="shared" si="35"/>
        <v>3</v>
      </c>
      <c r="AI14" s="43" t="s">
        <v>95</v>
      </c>
      <c r="AJ14" s="6" t="s">
        <v>97</v>
      </c>
      <c r="AK14" s="65" t="s">
        <v>146</v>
      </c>
      <c r="AL14" s="65" t="s">
        <v>147</v>
      </c>
    </row>
    <row r="15" spans="1:38" ht="240">
      <c r="A15" s="13"/>
      <c r="B15" s="30">
        <v>5</v>
      </c>
      <c r="C15" s="31" t="s">
        <v>33</v>
      </c>
      <c r="D15" s="55">
        <v>0.06</v>
      </c>
      <c r="E15" s="33" t="s">
        <v>34</v>
      </c>
      <c r="F15" s="34">
        <v>1</v>
      </c>
      <c r="G15" s="36" t="s">
        <v>30</v>
      </c>
      <c r="H15" s="35" t="s">
        <v>14</v>
      </c>
      <c r="I15" s="36">
        <f t="shared" si="18"/>
        <v>1</v>
      </c>
      <c r="J15" s="54">
        <f t="shared" si="19"/>
        <v>6</v>
      </c>
      <c r="K15" s="49" t="s">
        <v>14</v>
      </c>
      <c r="L15" s="36">
        <f t="shared" si="20"/>
        <v>1</v>
      </c>
      <c r="M15" s="37">
        <f t="shared" si="21"/>
        <v>6</v>
      </c>
      <c r="N15" s="38" t="s">
        <v>14</v>
      </c>
      <c r="O15" s="36">
        <f t="shared" si="22"/>
        <v>1</v>
      </c>
      <c r="P15" s="37">
        <f t="shared" si="23"/>
        <v>6</v>
      </c>
      <c r="Q15" s="35" t="s">
        <v>15</v>
      </c>
      <c r="R15" s="36">
        <f t="shared" si="24"/>
        <v>0.67</v>
      </c>
      <c r="S15" s="37">
        <f t="shared" si="25"/>
        <v>4.0199999999999996</v>
      </c>
      <c r="T15" s="35" t="s">
        <v>14</v>
      </c>
      <c r="U15" s="36">
        <f t="shared" si="26"/>
        <v>1</v>
      </c>
      <c r="V15" s="37">
        <f t="shared" si="27"/>
        <v>6</v>
      </c>
      <c r="W15" s="35" t="s">
        <v>14</v>
      </c>
      <c r="X15" s="36">
        <f t="shared" si="28"/>
        <v>1</v>
      </c>
      <c r="Y15" s="37">
        <f t="shared" si="29"/>
        <v>6</v>
      </c>
      <c r="Z15" s="39" t="s">
        <v>14</v>
      </c>
      <c r="AA15" s="36">
        <f t="shared" si="30"/>
        <v>1</v>
      </c>
      <c r="AB15" s="37">
        <f t="shared" si="31"/>
        <v>6</v>
      </c>
      <c r="AC15" s="40" t="s">
        <v>14</v>
      </c>
      <c r="AD15" s="36">
        <f t="shared" si="32"/>
        <v>1</v>
      </c>
      <c r="AE15" s="37">
        <f t="shared" si="33"/>
        <v>6</v>
      </c>
      <c r="AF15" s="41" t="s">
        <v>49</v>
      </c>
      <c r="AG15" s="36">
        <f t="shared" si="34"/>
        <v>0</v>
      </c>
      <c r="AH15" s="37">
        <f t="shared" si="35"/>
        <v>0</v>
      </c>
      <c r="AI15" s="43" t="s">
        <v>100</v>
      </c>
      <c r="AK15" s="65" t="s">
        <v>148</v>
      </c>
    </row>
    <row r="16" spans="1:38" ht="44.25" customHeight="1">
      <c r="A16" s="13"/>
      <c r="B16" s="23" t="s">
        <v>37</v>
      </c>
      <c r="C16" s="24" t="s">
        <v>38</v>
      </c>
      <c r="D16" s="25">
        <f>SUM(D17:D22)</f>
        <v>0.3</v>
      </c>
      <c r="E16" s="26"/>
      <c r="F16" s="50"/>
      <c r="G16" s="50"/>
      <c r="H16" s="37"/>
      <c r="I16" s="50"/>
      <c r="J16" s="51" t="e">
        <f>SUM(J17:J22)</f>
        <v>#VALUE!</v>
      </c>
      <c r="K16" s="37"/>
      <c r="L16" s="50"/>
      <c r="M16" s="50" t="e">
        <f>SUM(M17:M22)</f>
        <v>#VALUE!</v>
      </c>
      <c r="N16" s="44"/>
      <c r="O16" s="50"/>
      <c r="P16" s="50" t="e">
        <f>SUM(P17:P22)</f>
        <v>#VALUE!</v>
      </c>
      <c r="Q16" s="37"/>
      <c r="R16" s="50"/>
      <c r="S16" s="50" t="e">
        <f>SUM(S17:S22)</f>
        <v>#VALUE!</v>
      </c>
      <c r="T16" s="37"/>
      <c r="U16" s="50"/>
      <c r="V16" s="50" t="e">
        <f>SUM(V17:V22)</f>
        <v>#VALUE!</v>
      </c>
      <c r="W16" s="37"/>
      <c r="X16" s="50"/>
      <c r="Y16" s="50" t="e">
        <f>SUM(Y17:Y22)</f>
        <v>#VALUE!</v>
      </c>
      <c r="Z16" s="52"/>
      <c r="AA16" s="50"/>
      <c r="AB16" s="50" t="e">
        <f>SUM(AB17:AB22)</f>
        <v>#VALUE!</v>
      </c>
      <c r="AC16" s="53"/>
      <c r="AD16" s="50"/>
      <c r="AE16" s="50" t="e">
        <f>SUM(AE17:AE22)</f>
        <v>#VALUE!</v>
      </c>
      <c r="AF16" s="50"/>
      <c r="AG16" s="50"/>
      <c r="AH16" s="50">
        <f>SUM(AH17:AH22)</f>
        <v>26.34</v>
      </c>
      <c r="AI16" s="45"/>
    </row>
    <row r="17" spans="1:38" ht="225">
      <c r="A17" s="13"/>
      <c r="B17" s="30">
        <v>1</v>
      </c>
      <c r="C17" s="31" t="s">
        <v>39</v>
      </c>
      <c r="D17" s="55">
        <v>0.06</v>
      </c>
      <c r="E17" s="33" t="s">
        <v>40</v>
      </c>
      <c r="F17" s="34">
        <v>3</v>
      </c>
      <c r="G17" s="36" t="s">
        <v>30</v>
      </c>
      <c r="H17" s="35" t="s">
        <v>14</v>
      </c>
      <c r="I17" s="36">
        <f t="shared" ref="I17:I22" si="36">IF(G17="Ya/Tidak",IF(H17="Ya",1,IF(H17="Tidak",0,"Blm Diisi")),IF(G17="A/B/C",IF(H17="A",1,IF(H17="B",0.5,IF(H17="C",0,"Blm Diisi"))),IF(G17="A/B/C/D",IF(H17="A",1,IF(H17="B",0.67,IF(H17="C",0.33,IF(H17="D",0,"Blm Diisi")))),IF(G17="A/B/C/D/E",IF(H17="A",1,IF(H17="B",0.75,IF(H17="C",0.5,IF(H17="D",0.25,IF(H17="E",0,"Blm Diisi"))))),IF(G17="%",IF(H17="","Blm Diisi",H17),IF(G17="Jumlah",IF(H17="","Blm Diisi",""),IF(G17="Rupiah",IF(H17="","Blm Diisi",""),IF(G17="","","-"))))))))</f>
        <v>1</v>
      </c>
      <c r="J17" s="54">
        <f t="shared" ref="J17:J22" si="37">(I17*D17)*100</f>
        <v>6</v>
      </c>
      <c r="K17" s="49" t="s">
        <v>14</v>
      </c>
      <c r="L17" s="36">
        <f t="shared" ref="L17:L22" si="38">IF(G17="Ya/Tidak",IF(K17="Ya",1,IF(K17="Tidak",0,"Blm Diisi")),IF(G17="A/B/C",IF(K17="A",1,IF(K17="B",0.5,IF(K17="C",0,"Blm Diisi"))),IF(G17="A/B/C/D",IF(K17="A",1,IF(K17="B",0.67,IF(K17="C",0.33,IF(K17="D",0,"Blm Diisi")))),IF(G17="A/B/C/D/E",IF(K17="A",1,IF(K17="B",0.75,IF(K17="C",0.5,IF(K17="D",0.25,IF(K17="E",0,"Blm Diisi"))))),IF(G17="%",IF(K17="","Blm Diisi",K17),IF(G17="Jumlah",IF(K17="","Blm Diisi",""),IF(G17="Rupiah",IF(K17="","Blm Diisi",""),IF(G17="","","-"))))))))</f>
        <v>1</v>
      </c>
      <c r="M17" s="37">
        <f t="shared" ref="M17:M22" si="39">(L17*D17)*100</f>
        <v>6</v>
      </c>
      <c r="N17" s="38" t="s">
        <v>14</v>
      </c>
      <c r="O17" s="36">
        <f t="shared" ref="O17:O22" si="40">IF(G17="Ya/Tidak",IF(N17="Ya",1,IF(N17="Tidak",0,"Blm Diisi")),IF(G17="A/B/C",IF(N17="A",1,IF(N17="B",0.5,IF(N17="C",0,"Blm Diisi"))),IF(G17="A/B/C/D",IF(N17="A",1,IF(N17="B",0.67,IF(N17="C",0.33,IF(N17="D",0,"Blm Diisi")))),IF(G17="A/B/C/D/E",IF(N17="A",1,IF(N17="B",0.75,IF(N17="C",0.5,IF(N17="D",0.25,IF(N17="E",0,"Blm Diisi"))))),IF(G17="%",IF(N17="","Blm Diisi",N17),IF(G17="Jumlah",IF(N17="","Blm Diisi",""),IF(G17="Rupiah",IF(N17="","Blm Diisi",""),IF(G17="","","-"))))))))</f>
        <v>1</v>
      </c>
      <c r="P17" s="37">
        <f t="shared" ref="P17:P22" si="41">(O17*D17)*100</f>
        <v>6</v>
      </c>
      <c r="Q17" s="35" t="s">
        <v>15</v>
      </c>
      <c r="R17" s="36">
        <f t="shared" ref="R17:R22" si="42">IF(G17="Ya/Tidak",IF(Q17="Ya",1,IF(Q17="Tidak",0,"Blm Diisi")),IF(G17="A/B/C",IF(Q17="A",1,IF(Q17="B",0.5,IF(Q17="C",0,"Blm Diisi"))),IF(G17="A/B/C/D",IF(Q17="A",1,IF(Q17="B",0.67,IF(Q17="C",0.33,IF(Q17="D",0,"Blm Diisi")))),IF(G17="A/B/C/D/E",IF(Q17="A",1,IF(Q17="B",0.75,IF(Q17="C",0.5,IF(Q17="D",0.25,IF(Q17="E",0,"Blm Diisi"))))),IF(G17="%",IF(Q17="","Blm Diisi",Q17),IF(G17="Jumlah",IF(Q17="","Blm Diisi",""),IF(G17="Rupiah",IF(Q17="","Blm Diisi",""),IF(G17="","","-"))))))))</f>
        <v>0.67</v>
      </c>
      <c r="S17" s="37">
        <f t="shared" ref="S17:S22" si="43">(R17*D17)*100</f>
        <v>4.0199999999999996</v>
      </c>
      <c r="T17" s="35" t="s">
        <v>14</v>
      </c>
      <c r="U17" s="36">
        <f t="shared" ref="U17:U22" si="44">IF(G17="Ya/Tidak",IF(T17="Ya",1,IF(T17="Tidak",0,"Blm Diisi")),IF(G17="A/B/C",IF(T17="A",1,IF(T17="B",0.5,IF(T17="C",0,"Blm Diisi"))),IF(G17="A/B/C/D",IF(T17="A",1,IF(T17="B",0.67,IF(T17="C",0.33,IF(T17="D",0,"Blm Diisi")))),IF(G17="A/B/C/D/E",IF(T17="A",1,IF(T17="B",0.75,IF(T17="C",0.5,IF(T17="D",0.25,IF(T17="E",0,"Blm Diisi"))))),IF(G17="%",IF(T17="","Blm Diisi",T17),IF(G17="Jumlah",IF(T17="","Blm Diisi",""),IF(G17="Rupiah",IF(T17="","Blm Diisi",""),IF(G17="","","-"))))))))</f>
        <v>1</v>
      </c>
      <c r="V17" s="37">
        <f t="shared" ref="V17:V22" si="45">(U17*D17)*100</f>
        <v>6</v>
      </c>
      <c r="W17" s="35" t="s">
        <v>14</v>
      </c>
      <c r="X17" s="36">
        <f t="shared" ref="X17:X22" si="46">IF(G17="Ya/Tidak",IF(W17="Ya",1,IF(W17="Tidak",0,"Blm Diisi")),IF(G17="A/B/C",IF(W17="A",1,IF(W17="B",0.5,IF(W17="C",0,"Blm Diisi"))),IF(G17="A/B/C/D",IF(W17="A",1,IF(W17="B",0.67,IF(W17="C",0.33,IF(W17="D",0,"Blm Diisi")))),IF(G17="A/B/C/D/E",IF(W17="A",1,IF(W17="B",0.75,IF(W17="C",0.5,IF(W17="D",0.25,IF(W17="E",0,"Blm Diisi"))))),IF(G17="%",IF(W17="","Blm Diisi",W17),IF(G17="Jumlah",IF(W17="","Blm Diisi",""),IF(G17="Rupiah",IF(W17="","Blm Diisi",""),IF(G17="","","-"))))))))</f>
        <v>1</v>
      </c>
      <c r="Y17" s="37">
        <f t="shared" ref="Y17:Y22" si="47">(X17*D17)*100</f>
        <v>6</v>
      </c>
      <c r="Z17" s="39" t="s">
        <v>14</v>
      </c>
      <c r="AA17" s="36">
        <f t="shared" ref="AA17:AA22" si="48">IF(G17="Ya/Tidak",IF(Z17="Ya",1,IF(Z17="Tidak",0,"Blm Diisi")),IF(G17="A/B/C",IF(Z17="A",1,IF(Z17="B",0.5,IF(Z17="C",0,"Blm Diisi"))),IF(G17="A/B/C/D",IF(Z17="A",1,IF(Z17="B",0.67,IF(Z17="C",0.33,IF(Z17="D",0,"Blm Diisi")))),IF(G17="A/B/C/D/E",IF(Z17="A",1,IF(Z17="B",0.75,IF(Z17="C",0.5,IF(Z17="D",0.25,IF(Z17="E",0,"Blm Diisi"))))),IF(G17="%",IF(Z17="","Blm Diisi",Z17),IF(G17="Jumlah",IF(Z17="","Blm Diisi",""),IF(G17="Rupiah",IF(Z17="","Blm Diisi",""),IF(G17="","","-"))))))))</f>
        <v>1</v>
      </c>
      <c r="AB17" s="37">
        <f t="shared" ref="AB17:AB22" si="49">(AA17*D17)*100</f>
        <v>6</v>
      </c>
      <c r="AC17" s="40" t="s">
        <v>14</v>
      </c>
      <c r="AD17" s="36">
        <f t="shared" ref="AD17:AD22" si="50">IF(G17="Ya/Tidak",IF(AC17="Ya",1,IF(AC17="Tidak",0,"Blm Diisi")),IF(G17="A/B/C",IF(AC17="A",1,IF(AC17="B",0.5,IF(AC17="C",0,"Blm Diisi"))),IF(G17="A/B/C/D",IF(AC17="A",1,IF(AC17="B",0.67,IF(AC17="C",0.33,IF(AC17="D",0,"Blm Diisi")))),IF(G17="A/B/C/D/E",IF(AC17="A",1,IF(AC17="B",0.75,IF(AC17="C",0.5,IF(AC17="D",0.25,IF(AC17="E",0,"Blm Diisi"))))),IF(G17="%",IF(AC17="","Blm Diisi",AC17),IF(G17="Jumlah",IF(AC17="","Blm Diisi",""),IF(G17="Rupiah",IF(AC17="","Blm Diisi",""),IF(G17="","","-"))))))))</f>
        <v>1</v>
      </c>
      <c r="AE17" s="37">
        <f t="shared" ref="AE17:AE22" si="51">(AD17*D17)*100</f>
        <v>6</v>
      </c>
      <c r="AF17" s="41" t="s">
        <v>14</v>
      </c>
      <c r="AG17" s="36">
        <f t="shared" ref="AG17:AG22" si="52">IF(G17="Ya/Tidak",IF(AF17="Ya",1,IF(AF17="Tidak",0,"Blm Diisi")),IF(G17="A/B/C",IF(AF17="A",1,IF(AF17="B",0.5,IF(AF17="C",0,"Blm Diisi"))),IF(G17="A/B/C/D",IF(AF17="A",1,IF(AF17="B",0.67,IF(AF17="C",0.33,IF(AF17="D",0,"Blm Diisi")))),IF(G17="A/B/C/D/E",IF(AF17="A",1,IF(AF17="B",0.75,IF(AF17="C",0.5,IF(AF17="D",0.25,IF(AF17="E",0,"Blm Diisi"))))),IF(G17="%",IF(AF17="","Blm Diisi",AF17),IF(G17="Jumlah",IF(AF17="","Blm Diisi",""),IF(G17="Rupiah",IF(AF17="","Blm Diisi",""),IF(G17="","","-"))))))))</f>
        <v>1</v>
      </c>
      <c r="AH17" s="37">
        <f t="shared" ref="AH17:AH22" si="53">(AG17*D17)*100</f>
        <v>6</v>
      </c>
      <c r="AI17" s="42" t="s">
        <v>104</v>
      </c>
      <c r="AK17" s="65" t="s">
        <v>149</v>
      </c>
      <c r="AL17" s="6" t="s">
        <v>150</v>
      </c>
    </row>
    <row r="18" spans="1:38" ht="90">
      <c r="A18" s="13"/>
      <c r="B18" s="30">
        <v>2</v>
      </c>
      <c r="C18" s="31" t="s">
        <v>108</v>
      </c>
      <c r="D18" s="55">
        <v>0.06</v>
      </c>
      <c r="E18" s="33" t="s">
        <v>109</v>
      </c>
      <c r="F18" s="34">
        <v>2</v>
      </c>
      <c r="G18" s="36" t="s">
        <v>19</v>
      </c>
      <c r="H18" s="35" t="s">
        <v>14</v>
      </c>
      <c r="I18" s="36" t="str">
        <f t="shared" si="36"/>
        <v>Blm Diisi</v>
      </c>
      <c r="J18" s="54" t="e">
        <f t="shared" si="37"/>
        <v>#VALUE!</v>
      </c>
      <c r="K18" s="49" t="s">
        <v>14</v>
      </c>
      <c r="L18" s="36" t="str">
        <f t="shared" si="38"/>
        <v>Blm Diisi</v>
      </c>
      <c r="M18" s="37" t="e">
        <f t="shared" si="39"/>
        <v>#VALUE!</v>
      </c>
      <c r="N18" s="38" t="s">
        <v>14</v>
      </c>
      <c r="O18" s="36" t="str">
        <f t="shared" si="40"/>
        <v>Blm Diisi</v>
      </c>
      <c r="P18" s="37" t="e">
        <f t="shared" si="41"/>
        <v>#VALUE!</v>
      </c>
      <c r="Q18" s="35" t="s">
        <v>15</v>
      </c>
      <c r="R18" s="36" t="str">
        <f t="shared" si="42"/>
        <v>Blm Diisi</v>
      </c>
      <c r="S18" s="37" t="e">
        <f t="shared" si="43"/>
        <v>#VALUE!</v>
      </c>
      <c r="T18" s="35" t="s">
        <v>14</v>
      </c>
      <c r="U18" s="36" t="str">
        <f t="shared" si="44"/>
        <v>Blm Diisi</v>
      </c>
      <c r="V18" s="37" t="e">
        <f t="shared" si="45"/>
        <v>#VALUE!</v>
      </c>
      <c r="W18" s="35" t="s">
        <v>14</v>
      </c>
      <c r="X18" s="36" t="str">
        <f t="shared" si="46"/>
        <v>Blm Diisi</v>
      </c>
      <c r="Y18" s="37" t="e">
        <f t="shared" si="47"/>
        <v>#VALUE!</v>
      </c>
      <c r="Z18" s="39" t="s">
        <v>14</v>
      </c>
      <c r="AA18" s="36" t="str">
        <f t="shared" si="48"/>
        <v>Blm Diisi</v>
      </c>
      <c r="AB18" s="37" t="e">
        <f t="shared" si="49"/>
        <v>#VALUE!</v>
      </c>
      <c r="AC18" s="40" t="s">
        <v>14</v>
      </c>
      <c r="AD18" s="36" t="str">
        <f t="shared" si="50"/>
        <v>Blm Diisi</v>
      </c>
      <c r="AE18" s="37" t="e">
        <f t="shared" si="51"/>
        <v>#VALUE!</v>
      </c>
      <c r="AF18" s="48" t="s">
        <v>20</v>
      </c>
      <c r="AG18" s="36">
        <f t="shared" si="52"/>
        <v>1</v>
      </c>
      <c r="AH18" s="37">
        <f t="shared" si="53"/>
        <v>6</v>
      </c>
      <c r="AI18" s="42" t="s">
        <v>110</v>
      </c>
      <c r="AK18" s="65" t="s">
        <v>151</v>
      </c>
    </row>
    <row r="19" spans="1:38" ht="285">
      <c r="A19" s="13"/>
      <c r="B19" s="30">
        <v>3</v>
      </c>
      <c r="C19" s="31" t="s">
        <v>43</v>
      </c>
      <c r="D19" s="55">
        <v>0.05</v>
      </c>
      <c r="E19" s="33" t="s">
        <v>44</v>
      </c>
      <c r="F19" s="34">
        <v>2</v>
      </c>
      <c r="G19" s="36" t="s">
        <v>32</v>
      </c>
      <c r="H19" s="35" t="s">
        <v>14</v>
      </c>
      <c r="I19" s="36">
        <f t="shared" si="36"/>
        <v>1</v>
      </c>
      <c r="J19" s="54">
        <f t="shared" si="37"/>
        <v>5</v>
      </c>
      <c r="K19" s="49" t="s">
        <v>14</v>
      </c>
      <c r="L19" s="36">
        <f t="shared" si="38"/>
        <v>1</v>
      </c>
      <c r="M19" s="37">
        <f t="shared" si="39"/>
        <v>5</v>
      </c>
      <c r="N19" s="38" t="s">
        <v>14</v>
      </c>
      <c r="O19" s="36">
        <f t="shared" si="40"/>
        <v>1</v>
      </c>
      <c r="P19" s="37">
        <f t="shared" si="41"/>
        <v>5</v>
      </c>
      <c r="Q19" s="35" t="s">
        <v>15</v>
      </c>
      <c r="R19" s="36">
        <f t="shared" si="42"/>
        <v>0.5</v>
      </c>
      <c r="S19" s="37">
        <f t="shared" si="43"/>
        <v>2.5</v>
      </c>
      <c r="T19" s="35" t="s">
        <v>14</v>
      </c>
      <c r="U19" s="36">
        <f t="shared" si="44"/>
        <v>1</v>
      </c>
      <c r="V19" s="37">
        <f t="shared" si="45"/>
        <v>5</v>
      </c>
      <c r="W19" s="35" t="s">
        <v>14</v>
      </c>
      <c r="X19" s="36">
        <f t="shared" si="46"/>
        <v>1</v>
      </c>
      <c r="Y19" s="37">
        <f t="shared" si="47"/>
        <v>5</v>
      </c>
      <c r="Z19" s="39" t="s">
        <v>14</v>
      </c>
      <c r="AA19" s="36">
        <f t="shared" si="48"/>
        <v>1</v>
      </c>
      <c r="AB19" s="37">
        <f t="shared" si="49"/>
        <v>5</v>
      </c>
      <c r="AC19" s="40" t="s">
        <v>14</v>
      </c>
      <c r="AD19" s="36">
        <f t="shared" si="50"/>
        <v>1</v>
      </c>
      <c r="AE19" s="37">
        <f t="shared" si="51"/>
        <v>5</v>
      </c>
      <c r="AF19" s="41" t="s">
        <v>14</v>
      </c>
      <c r="AG19" s="36">
        <f t="shared" si="52"/>
        <v>1</v>
      </c>
      <c r="AH19" s="37">
        <f t="shared" si="53"/>
        <v>5</v>
      </c>
      <c r="AI19" s="42" t="s">
        <v>114</v>
      </c>
      <c r="AK19" s="65" t="s">
        <v>152</v>
      </c>
    </row>
    <row r="20" spans="1:38" ht="330">
      <c r="A20" s="13"/>
      <c r="B20" s="30">
        <v>4</v>
      </c>
      <c r="C20" s="31" t="s">
        <v>47</v>
      </c>
      <c r="D20" s="55">
        <v>0.03</v>
      </c>
      <c r="E20" s="33" t="s">
        <v>48</v>
      </c>
      <c r="F20" s="34">
        <v>2</v>
      </c>
      <c r="G20" s="36" t="s">
        <v>30</v>
      </c>
      <c r="H20" s="35" t="s">
        <v>14</v>
      </c>
      <c r="I20" s="36">
        <f t="shared" si="36"/>
        <v>1</v>
      </c>
      <c r="J20" s="54">
        <f t="shared" si="37"/>
        <v>3</v>
      </c>
      <c r="K20" s="49" t="s">
        <v>14</v>
      </c>
      <c r="L20" s="36">
        <f t="shared" si="38"/>
        <v>1</v>
      </c>
      <c r="M20" s="37">
        <f t="shared" si="39"/>
        <v>3</v>
      </c>
      <c r="N20" s="38" t="s">
        <v>14</v>
      </c>
      <c r="O20" s="36">
        <f t="shared" si="40"/>
        <v>1</v>
      </c>
      <c r="P20" s="37">
        <f t="shared" si="41"/>
        <v>3</v>
      </c>
      <c r="Q20" s="35" t="s">
        <v>15</v>
      </c>
      <c r="R20" s="36">
        <f t="shared" si="42"/>
        <v>0.67</v>
      </c>
      <c r="S20" s="37">
        <f t="shared" si="43"/>
        <v>2.0099999999999998</v>
      </c>
      <c r="T20" s="35" t="s">
        <v>14</v>
      </c>
      <c r="U20" s="36">
        <f t="shared" si="44"/>
        <v>1</v>
      </c>
      <c r="V20" s="37">
        <f t="shared" si="45"/>
        <v>3</v>
      </c>
      <c r="W20" s="35" t="s">
        <v>14</v>
      </c>
      <c r="X20" s="36">
        <f t="shared" si="46"/>
        <v>1</v>
      </c>
      <c r="Y20" s="37">
        <f t="shared" si="47"/>
        <v>3</v>
      </c>
      <c r="Z20" s="39" t="s">
        <v>14</v>
      </c>
      <c r="AA20" s="36">
        <f t="shared" si="48"/>
        <v>1</v>
      </c>
      <c r="AB20" s="37">
        <f t="shared" si="49"/>
        <v>3</v>
      </c>
      <c r="AC20" s="40" t="s">
        <v>14</v>
      </c>
      <c r="AD20" s="36">
        <f t="shared" si="50"/>
        <v>1</v>
      </c>
      <c r="AE20" s="37">
        <f t="shared" si="51"/>
        <v>3</v>
      </c>
      <c r="AF20" s="41" t="s">
        <v>16</v>
      </c>
      <c r="AG20" s="36">
        <f t="shared" si="52"/>
        <v>0.33</v>
      </c>
      <c r="AH20" s="37">
        <f t="shared" si="53"/>
        <v>0.9900000000000001</v>
      </c>
      <c r="AI20" s="42" t="s">
        <v>118</v>
      </c>
      <c r="AK20" s="65" t="s">
        <v>153</v>
      </c>
    </row>
    <row r="21" spans="1:38" ht="408.95" customHeight="1">
      <c r="A21" s="13"/>
      <c r="B21" s="30">
        <v>5</v>
      </c>
      <c r="C21" s="31" t="s">
        <v>45</v>
      </c>
      <c r="D21" s="55">
        <v>0.05</v>
      </c>
      <c r="E21" s="33" t="s">
        <v>46</v>
      </c>
      <c r="F21" s="34"/>
      <c r="G21" s="36" t="s">
        <v>19</v>
      </c>
      <c r="H21" s="35"/>
      <c r="I21" s="36"/>
      <c r="J21" s="37"/>
      <c r="K21" s="35"/>
      <c r="L21" s="36"/>
      <c r="M21" s="37"/>
      <c r="N21" s="37"/>
      <c r="O21" s="36"/>
      <c r="P21" s="37"/>
      <c r="Q21" s="35"/>
      <c r="R21" s="36"/>
      <c r="S21" s="37"/>
      <c r="T21" s="35"/>
      <c r="U21" s="36"/>
      <c r="V21" s="37"/>
      <c r="W21" s="35"/>
      <c r="X21" s="36"/>
      <c r="Y21" s="37"/>
      <c r="Z21" s="39"/>
      <c r="AA21" s="36"/>
      <c r="AB21" s="37"/>
      <c r="AC21" s="40"/>
      <c r="AD21" s="36"/>
      <c r="AE21" s="37"/>
      <c r="AF21" s="48" t="s">
        <v>20</v>
      </c>
      <c r="AG21" s="36">
        <f t="shared" si="52"/>
        <v>1</v>
      </c>
      <c r="AH21" s="37">
        <f t="shared" si="53"/>
        <v>5</v>
      </c>
      <c r="AI21" s="42" t="s">
        <v>122</v>
      </c>
      <c r="AK21" s="65" t="s">
        <v>154</v>
      </c>
    </row>
    <row r="22" spans="1:38" ht="269.25">
      <c r="A22" s="13"/>
      <c r="B22" s="30">
        <v>6</v>
      </c>
      <c r="C22" s="31" t="s">
        <v>41</v>
      </c>
      <c r="D22" s="55">
        <v>0.05</v>
      </c>
      <c r="E22" s="33" t="s">
        <v>42</v>
      </c>
      <c r="F22" s="34">
        <v>3</v>
      </c>
      <c r="G22" s="36" t="s">
        <v>30</v>
      </c>
      <c r="H22" s="35" t="s">
        <v>14</v>
      </c>
      <c r="I22" s="36">
        <f t="shared" si="36"/>
        <v>1</v>
      </c>
      <c r="J22" s="54">
        <f t="shared" si="37"/>
        <v>5</v>
      </c>
      <c r="K22" s="35" t="s">
        <v>15</v>
      </c>
      <c r="L22" s="36">
        <f t="shared" si="38"/>
        <v>0.67</v>
      </c>
      <c r="M22" s="37">
        <f t="shared" si="39"/>
        <v>3.35</v>
      </c>
      <c r="N22" s="38" t="s">
        <v>14</v>
      </c>
      <c r="O22" s="36">
        <f t="shared" si="40"/>
        <v>1</v>
      </c>
      <c r="P22" s="37">
        <f t="shared" si="41"/>
        <v>5</v>
      </c>
      <c r="Q22" s="35" t="s">
        <v>15</v>
      </c>
      <c r="R22" s="36">
        <f t="shared" si="42"/>
        <v>0.67</v>
      </c>
      <c r="S22" s="37">
        <f t="shared" si="43"/>
        <v>3.35</v>
      </c>
      <c r="T22" s="35" t="s">
        <v>14</v>
      </c>
      <c r="U22" s="36">
        <f t="shared" si="44"/>
        <v>1</v>
      </c>
      <c r="V22" s="37">
        <f t="shared" si="45"/>
        <v>5</v>
      </c>
      <c r="W22" s="35" t="s">
        <v>14</v>
      </c>
      <c r="X22" s="36">
        <f t="shared" si="46"/>
        <v>1</v>
      </c>
      <c r="Y22" s="37">
        <f t="shared" si="47"/>
        <v>5</v>
      </c>
      <c r="Z22" s="39" t="s">
        <v>14</v>
      </c>
      <c r="AA22" s="36">
        <f t="shared" si="48"/>
        <v>1</v>
      </c>
      <c r="AB22" s="37">
        <f t="shared" si="49"/>
        <v>5</v>
      </c>
      <c r="AC22" s="40" t="s">
        <v>14</v>
      </c>
      <c r="AD22" s="36">
        <f t="shared" si="50"/>
        <v>1</v>
      </c>
      <c r="AE22" s="37">
        <f t="shared" si="51"/>
        <v>5</v>
      </c>
      <c r="AF22" s="41" t="s">
        <v>15</v>
      </c>
      <c r="AG22" s="36">
        <f t="shared" si="52"/>
        <v>0.67</v>
      </c>
      <c r="AH22" s="37">
        <f t="shared" si="53"/>
        <v>3.35</v>
      </c>
      <c r="AI22" s="42" t="s">
        <v>128</v>
      </c>
      <c r="AK22" s="65" t="s">
        <v>155</v>
      </c>
    </row>
    <row r="23" spans="1:38" ht="21">
      <c r="A23" s="13"/>
      <c r="B23" s="23" t="s">
        <v>50</v>
      </c>
      <c r="C23" s="24" t="s">
        <v>51</v>
      </c>
      <c r="D23" s="25">
        <f>SUM(D24)</f>
        <v>0.2</v>
      </c>
      <c r="E23" s="26"/>
      <c r="F23" s="50"/>
      <c r="G23" s="50"/>
      <c r="H23" s="37"/>
      <c r="I23" s="50"/>
      <c r="J23" s="56">
        <f>J24</f>
        <v>16.995999999999999</v>
      </c>
      <c r="K23" s="37"/>
      <c r="L23" s="50"/>
      <c r="M23" s="56">
        <f>M24</f>
        <v>18.324000000000002</v>
      </c>
      <c r="N23" s="44"/>
      <c r="O23" s="50"/>
      <c r="P23" s="56">
        <f>P24</f>
        <v>16.385999999999999</v>
      </c>
      <c r="Q23" s="37"/>
      <c r="R23" s="50"/>
      <c r="S23" s="56">
        <f>S24</f>
        <v>17.16</v>
      </c>
      <c r="T23" s="37"/>
      <c r="U23" s="50"/>
      <c r="V23" s="56">
        <f>V24</f>
        <v>16.8</v>
      </c>
      <c r="W23" s="37"/>
      <c r="X23" s="50"/>
      <c r="Y23" s="56">
        <f>Y24</f>
        <v>15.15</v>
      </c>
      <c r="Z23" s="52"/>
      <c r="AA23" s="50"/>
      <c r="AB23" s="56">
        <f>AB24</f>
        <v>16.886000000000003</v>
      </c>
      <c r="AC23" s="53"/>
      <c r="AD23" s="50"/>
      <c r="AE23" s="56">
        <f>AE24</f>
        <v>17.286000000000001</v>
      </c>
      <c r="AF23" s="50"/>
      <c r="AG23" s="50"/>
      <c r="AH23" s="56">
        <f>AH24</f>
        <v>16.000000000000004</v>
      </c>
      <c r="AI23" s="45"/>
    </row>
    <row r="24" spans="1:38" ht="22.5" customHeight="1">
      <c r="A24" s="13"/>
      <c r="B24" s="135">
        <v>1</v>
      </c>
      <c r="C24" s="137" t="s">
        <v>52</v>
      </c>
      <c r="D24" s="138">
        <v>0.2</v>
      </c>
      <c r="E24" s="137" t="s">
        <v>53</v>
      </c>
      <c r="F24" s="185">
        <v>3</v>
      </c>
      <c r="G24" s="187" t="s">
        <v>54</v>
      </c>
      <c r="H24" s="188">
        <v>0.8498</v>
      </c>
      <c r="I24" s="189">
        <f>(H24/100%)</f>
        <v>0.8498</v>
      </c>
      <c r="J24" s="182">
        <f>(D24*I24)*100</f>
        <v>16.995999999999999</v>
      </c>
      <c r="K24" s="190">
        <v>0.91620000000000001</v>
      </c>
      <c r="L24" s="189">
        <f>(K24/100%)</f>
        <v>0.91620000000000001</v>
      </c>
      <c r="M24" s="182">
        <f>(D24*L24)*100</f>
        <v>18.324000000000002</v>
      </c>
      <c r="N24" s="191">
        <v>0.81930000000000003</v>
      </c>
      <c r="O24" s="189">
        <f>(N24/100%)</f>
        <v>0.81930000000000003</v>
      </c>
      <c r="P24" s="182">
        <f>(D24*O24)*100</f>
        <v>16.385999999999999</v>
      </c>
      <c r="Q24" s="192">
        <v>0.85799999999999998</v>
      </c>
      <c r="R24" s="189">
        <f>(Q24/100%)</f>
        <v>0.85799999999999998</v>
      </c>
      <c r="S24" s="182">
        <f>(D24*R24)*100</f>
        <v>17.16</v>
      </c>
      <c r="T24" s="188">
        <v>0.84</v>
      </c>
      <c r="U24" s="189">
        <f>(T24/100%)</f>
        <v>0.84</v>
      </c>
      <c r="V24" s="182">
        <f>(D24*U24)*100</f>
        <v>16.8</v>
      </c>
      <c r="W24" s="188">
        <v>0.75749999999999995</v>
      </c>
      <c r="X24" s="189">
        <f>(W24/100%)</f>
        <v>0.75749999999999995</v>
      </c>
      <c r="Y24" s="182">
        <f>(D24*X24)*100</f>
        <v>15.15</v>
      </c>
      <c r="Z24" s="193">
        <v>0.84430000000000005</v>
      </c>
      <c r="AA24" s="189">
        <f>+Z24</f>
        <v>0.84430000000000005</v>
      </c>
      <c r="AB24" s="182">
        <f>(D24*AA24)*100</f>
        <v>16.886000000000003</v>
      </c>
      <c r="AC24" s="199">
        <v>0.86429999999999996</v>
      </c>
      <c r="AD24" s="189">
        <f>(AC24/100%)</f>
        <v>0.86429999999999996</v>
      </c>
      <c r="AE24" s="182">
        <f>(D24*AD24)*100</f>
        <v>17.286000000000001</v>
      </c>
      <c r="AF24" s="188">
        <v>0.8</v>
      </c>
      <c r="AG24" s="189">
        <f>(AF24/100%)</f>
        <v>0.8</v>
      </c>
      <c r="AH24" s="182">
        <f>(D24*AG24)*100</f>
        <v>16.000000000000004</v>
      </c>
      <c r="AI24" s="195" t="s">
        <v>131</v>
      </c>
    </row>
    <row r="25" spans="1:38" ht="186" customHeight="1">
      <c r="A25" s="13"/>
      <c r="B25" s="136"/>
      <c r="C25" s="136"/>
      <c r="D25" s="139"/>
      <c r="E25" s="136"/>
      <c r="F25" s="186"/>
      <c r="G25" s="183"/>
      <c r="H25" s="183"/>
      <c r="I25" s="183"/>
      <c r="J25" s="183"/>
      <c r="K25" s="183"/>
      <c r="L25" s="183"/>
      <c r="M25" s="183"/>
      <c r="N25" s="183"/>
      <c r="O25" s="183"/>
      <c r="P25" s="183"/>
      <c r="Q25" s="183"/>
      <c r="R25" s="183"/>
      <c r="S25" s="183"/>
      <c r="T25" s="183"/>
      <c r="U25" s="183"/>
      <c r="V25" s="183"/>
      <c r="W25" s="183"/>
      <c r="X25" s="183"/>
      <c r="Y25" s="183"/>
      <c r="Z25" s="194"/>
      <c r="AA25" s="183"/>
      <c r="AB25" s="183"/>
      <c r="AC25" s="200"/>
      <c r="AD25" s="183"/>
      <c r="AE25" s="183"/>
      <c r="AF25" s="183"/>
      <c r="AG25" s="183"/>
      <c r="AH25" s="183"/>
      <c r="AI25" s="196"/>
      <c r="AK25" s="68" t="s">
        <v>156</v>
      </c>
      <c r="AL25" s="68"/>
    </row>
    <row r="26" spans="1:38" ht="23.25" customHeight="1">
      <c r="A26" s="13"/>
      <c r="B26" s="23" t="s">
        <v>55</v>
      </c>
      <c r="C26" s="24" t="s">
        <v>56</v>
      </c>
      <c r="D26" s="25">
        <f>SUM(D27:D28)</f>
        <v>0.05</v>
      </c>
      <c r="E26" s="26"/>
      <c r="F26" s="50"/>
      <c r="G26" s="50"/>
      <c r="H26" s="37"/>
      <c r="I26" s="50"/>
      <c r="J26" s="51">
        <f>SUM(J27:J28)</f>
        <v>5</v>
      </c>
      <c r="K26" s="37"/>
      <c r="L26" s="50"/>
      <c r="M26" s="50">
        <f>SUM(M27:M28)</f>
        <v>5</v>
      </c>
      <c r="N26" s="44"/>
      <c r="O26" s="50"/>
      <c r="P26" s="50">
        <f>SUM(P27:P28)</f>
        <v>5</v>
      </c>
      <c r="Q26" s="37"/>
      <c r="R26" s="50"/>
      <c r="S26" s="50">
        <f>SUM(S27:S28)</f>
        <v>5</v>
      </c>
      <c r="T26" s="37"/>
      <c r="U26" s="50"/>
      <c r="V26" s="50">
        <f>SUM(V27:V28)</f>
        <v>5</v>
      </c>
      <c r="W26" s="37"/>
      <c r="X26" s="50"/>
      <c r="Y26" s="50">
        <f>SUM(Y27:Y28)</f>
        <v>5</v>
      </c>
      <c r="Z26" s="39"/>
      <c r="AA26" s="50"/>
      <c r="AB26" s="50">
        <f>SUM(AB27:AB28)</f>
        <v>5</v>
      </c>
      <c r="AC26" s="53"/>
      <c r="AD26" s="50"/>
      <c r="AE26" s="50">
        <f>SUM(AE27:AE28)</f>
        <v>5</v>
      </c>
      <c r="AF26" s="50"/>
      <c r="AG26" s="50"/>
      <c r="AH26" s="50">
        <f>SUM(AH27:AH28)</f>
        <v>1.6500000000000001</v>
      </c>
      <c r="AI26" s="45"/>
    </row>
    <row r="27" spans="1:38" ht="195">
      <c r="A27" s="13"/>
      <c r="B27" s="30">
        <v>1</v>
      </c>
      <c r="C27" s="31" t="s">
        <v>57</v>
      </c>
      <c r="D27" s="62">
        <v>2.5000000000000001E-2</v>
      </c>
      <c r="E27" s="33" t="s">
        <v>58</v>
      </c>
      <c r="F27" s="34">
        <v>3</v>
      </c>
      <c r="G27" s="36" t="s">
        <v>30</v>
      </c>
      <c r="H27" s="35" t="s">
        <v>14</v>
      </c>
      <c r="I27" s="36">
        <f t="shared" ref="I27:I28" si="54">IF(G27="Ya/Tidak",IF(H27="Ya",1,IF(H27="Tidak",0,"Blm Diisi")),IF(G27="A/B/C",IF(H27="A",1,IF(H27="B",0.5,IF(H27="C",0,"Blm Diisi"))),IF(G27="A/B/C/D",IF(H27="A",1,IF(H27="B",0.67,IF(H27="C",0.33,IF(H27="D",0,"Blm Diisi")))),IF(G27="A/B/C/D/E",IF(H27="A",1,IF(H27="B",0.75,IF(H27="C",0.5,IF(H27="D",0.25,IF(H27="E",0,"Blm Diisi"))))),IF(G27="%",IF(H27="","Blm Diisi",H27),IF(G27="Jumlah",IF(H27="","Blm Diisi",""),IF(G27="Rupiah",IF(H27="","Blm Diisi",""),IF(G27="","","-"))))))))</f>
        <v>1</v>
      </c>
      <c r="J27" s="37">
        <f t="shared" ref="J27:J28" si="55">(D27*I27)*100</f>
        <v>2.5</v>
      </c>
      <c r="K27" s="35" t="s">
        <v>14</v>
      </c>
      <c r="L27" s="36">
        <f t="shared" ref="L27:L28" si="56">IF(G27="Ya/Tidak",IF(K27="Ya",1,IF(K27="Tidak",0,"Blm Diisi")),IF(G27="A/B/C",IF(K27="A",1,IF(K27="B",0.5,IF(K27="C",0,"Blm Diisi"))),IF(G27="A/B/C/D",IF(K27="A",1,IF(K27="B",0.67,IF(K27="C",0.33,IF(K27="D",0,"Blm Diisi")))),IF(G27="A/B/C/D/E",IF(K27="A",1,IF(K27="B",0.75,IF(K27="C",0.5,IF(K27="D",0.25,IF(K27="E",0,"Blm Diisi"))))),IF(G27="%",IF(K27="","Blm Diisi",K27),IF(G27="Jumlah",IF(K27="","Blm Diisi",""),IF(G27="Rupiah",IF(K27="","Blm Diisi",""),IF(G27="","","-"))))))))</f>
        <v>1</v>
      </c>
      <c r="M27" s="37">
        <f t="shared" ref="M27:M28" si="57">(L27*D27)*100</f>
        <v>2.5</v>
      </c>
      <c r="N27" s="38" t="s">
        <v>14</v>
      </c>
      <c r="O27" s="36">
        <f t="shared" ref="O27:O28" si="58">IF(G27="Ya/Tidak",IF(N27="Ya",1,IF(N27="Tidak",0,"Blm Diisi")),IF(G27="A/B/C",IF(N27="A",1,IF(N27="B",0.5,IF(N27="C",0,"Blm Diisi"))),IF(G27="A/B/C/D",IF(N27="A",1,IF(N27="B",0.67,IF(N27="C",0.33,IF(N27="D",0,"Blm Diisi")))),IF(G27="A/B/C/D/E",IF(N27="A",1,IF(N27="B",0.75,IF(N27="C",0.5,IF(N27="D",0.25,IF(N27="E",0,"Blm Diisi"))))),IF(G27="%",IF(N27="","Blm Diisi",N27),IF(G27="Jumlah",IF(N27="","Blm Diisi",""),IF(G27="Rupiah",IF(N27="","Blm Diisi",""),IF(G27="","","-"))))))))</f>
        <v>1</v>
      </c>
      <c r="P27" s="37">
        <f t="shared" ref="P27:P28" si="59">(O27*D27)*100</f>
        <v>2.5</v>
      </c>
      <c r="Q27" s="35" t="s">
        <v>14</v>
      </c>
      <c r="R27" s="36">
        <f t="shared" ref="R27:R28" si="60">IF(G27="Ya/Tidak",IF(Q27="Ya",1,IF(Q27="Tidak",0,"Blm Diisi")),IF(G27="A/B/C",IF(Q27="A",1,IF(Q27="B",0.5,IF(Q27="C",0,"Blm Diisi"))),IF(G27="A/B/C/D",IF(Q27="A",1,IF(Q27="B",0.67,IF(Q27="C",0.33,IF(Q27="D",0,"Blm Diisi")))),IF(G27="A/B/C/D/E",IF(Q27="A",1,IF(Q27="B",0.75,IF(Q27="C",0.5,IF(Q27="D",0.25,IF(Q27="E",0,"Blm Diisi"))))),IF(G27="%",IF(Q27="","Blm Diisi",Q27),IF(G27="Jumlah",IF(Q27="","Blm Diisi",""),IF(G27="Rupiah",IF(Q27="","Blm Diisi",""),IF(G27="","","-"))))))))</f>
        <v>1</v>
      </c>
      <c r="S27" s="37">
        <f t="shared" ref="S27:S28" si="61">(R27*D27)*100</f>
        <v>2.5</v>
      </c>
      <c r="T27" s="35" t="s">
        <v>14</v>
      </c>
      <c r="U27" s="36">
        <f t="shared" ref="U27:U28" si="62">IF(G27="Ya/Tidak",IF(T27="Ya",1,IF(T27="Tidak",0,"Blm Diisi")),IF(G27="A/B/C",IF(T27="A",1,IF(T27="B",0.5,IF(T27="C",0,"Blm Diisi"))),IF(G27="A/B/C/D",IF(T27="A",1,IF(T27="B",0.67,IF(T27="C",0.33,IF(T27="D",0,"Blm Diisi")))),IF(G27="A/B/C/D/E",IF(T27="A",1,IF(T27="B",0.75,IF(T27="C",0.5,IF(T27="D",0.25,IF(T27="E",0,"Blm Diisi"))))),IF(G27="%",IF(T27="","Blm Diisi",T27),IF(G27="Jumlah",IF(T27="","Blm Diisi",""),IF(G27="Rupiah",IF(T27="","Blm Diisi",""),IF(G27="","","-"))))))))</f>
        <v>1</v>
      </c>
      <c r="V27" s="37">
        <f t="shared" ref="V27:V28" si="63">(U27*D27)*100</f>
        <v>2.5</v>
      </c>
      <c r="W27" s="35" t="s">
        <v>14</v>
      </c>
      <c r="X27" s="36">
        <f t="shared" ref="X27:X28" si="64">IF(G27="Ya/Tidak",IF(W27="Ya",1,IF(W27="Tidak",0,"Blm Diisi")),IF(G27="A/B/C",IF(W27="A",1,IF(W27="B",0.5,IF(W27="C",0,"Blm Diisi"))),IF(G27="A/B/C/D",IF(W27="A",1,IF(W27="B",0.67,IF(W27="C",0.33,IF(W27="D",0,"Blm Diisi")))),IF(G27="A/B/C/D/E",IF(W27="A",1,IF(W27="B",0.75,IF(W27="C",0.5,IF(W27="D",0.25,IF(W27="E",0,"Blm Diisi"))))),IF(G27="%",IF(W27="","Blm Diisi",W27),IF(G27="Jumlah",IF(W27="","Blm Diisi",""),IF(G27="Rupiah",IF(W27="","Blm Diisi",""),IF(G27="","","-"))))))))</f>
        <v>1</v>
      </c>
      <c r="Y27" s="37">
        <f t="shared" ref="Y27:Y28" si="65">(X27*D27)*100</f>
        <v>2.5</v>
      </c>
      <c r="Z27" s="39" t="s">
        <v>14</v>
      </c>
      <c r="AA27" s="36">
        <f t="shared" ref="AA27:AA28" si="66">IF(G27="Ya/Tidak",IF(Z27="Ya",1,IF(Z27="Tidak",0,"Blm Diisi")),IF(G27="A/B/C",IF(Z27="A",1,IF(Z27="B",0.5,IF(Z27="C",0,"Blm Diisi"))),IF(G27="A/B/C/D",IF(Z27="A",1,IF(Z27="B",0.67,IF(Z27="C",0.33,IF(Z27="D",0,"Blm Diisi")))),IF(G27="A/B/C/D/E",IF(Z27="A",1,IF(Z27="B",0.75,IF(Z27="C",0.5,IF(Z27="D",0.25,IF(Z27="E",0,"Blm Diisi"))))),IF(G27="%",IF(Z27="","Blm Diisi",Z27),IF(G27="Jumlah",IF(Z27="","Blm Diisi",""),IF(G27="Rupiah",IF(Z27="","Blm Diisi",""),IF(G27="","","-"))))))))</f>
        <v>1</v>
      </c>
      <c r="AB27" s="37">
        <f t="shared" ref="AB27:AB28" si="67">(AA27*D27)*100</f>
        <v>2.5</v>
      </c>
      <c r="AC27" s="40" t="s">
        <v>14</v>
      </c>
      <c r="AD27" s="36">
        <f t="shared" ref="AD27:AD28" si="68">IF(G27="Ya/Tidak",IF(AC27="Ya",1,IF(AC27="Tidak",0,"Blm Diisi")),IF(G27="A/B/C",IF(AC27="A",1,IF(AC27="B",0.5,IF(AC27="C",0,"Blm Diisi"))),IF(G27="A/B/C/D",IF(AC27="A",1,IF(AC27="B",0.67,IF(AC27="C",0.33,IF(AC27="D",0,"Blm Diisi")))),IF(G27="A/B/C/D/E",IF(AC27="A",1,IF(AC27="B",0.75,IF(AC27="C",0.5,IF(AC27="D",0.25,IF(AC27="E",0,"Blm Diisi"))))),IF(G27="%",IF(AC27="","Blm Diisi",AC27),IF(G27="Jumlah",IF(AC27="","Blm Diisi",""),IF(G27="Rupiah",IF(AC27="","Blm Diisi",""),IF(G27="","","-"))))))))</f>
        <v>1</v>
      </c>
      <c r="AE27" s="37">
        <f t="shared" ref="AE27:AE28" si="69">(AD27*D27)*100</f>
        <v>2.5</v>
      </c>
      <c r="AF27" s="41" t="s">
        <v>16</v>
      </c>
      <c r="AG27" s="36">
        <f t="shared" ref="AG27:AG28" si="70">IF(G27="Ya/Tidak",IF(AF27="Ya",1,IF(AF27="Tidak",0,"Blm Diisi")),IF(G27="A/B/C",IF(AF27="A",1,IF(AF27="B",0.5,IF(AF27="C",0,"Blm Diisi"))),IF(G27="A/B/C/D",IF(AF27="A",1,IF(AF27="B",0.67,IF(AF27="C",0.33,IF(AF27="D",0,"Blm Diisi")))),IF(G27="A/B/C/D/E",IF(AF27="A",1,IF(AF27="B",0.75,IF(AF27="C",0.5,IF(AF27="D",0.25,IF(AF27="E",0,"Blm Diisi"))))),IF(G27="%",IF(AF27="","Blm Diisi",AF27),IF(G27="Jumlah",IF(AF27="","Blm Diisi",""),IF(G27="Rupiah",IF(AF27="","Blm Diisi",""),IF(G27="","","-"))))))))</f>
        <v>0.33</v>
      </c>
      <c r="AH27" s="37">
        <f t="shared" ref="AH27:AH28" si="71">(AG27*D27)*100</f>
        <v>0.82500000000000007</v>
      </c>
      <c r="AI27" s="43"/>
      <c r="AK27" s="65" t="s">
        <v>157</v>
      </c>
    </row>
    <row r="28" spans="1:38" ht="189">
      <c r="A28" s="13"/>
      <c r="B28" s="30">
        <v>2</v>
      </c>
      <c r="C28" s="31" t="s">
        <v>59</v>
      </c>
      <c r="D28" s="62">
        <v>2.5000000000000001E-2</v>
      </c>
      <c r="E28" s="33" t="s">
        <v>60</v>
      </c>
      <c r="F28" s="34">
        <v>3</v>
      </c>
      <c r="G28" s="36" t="s">
        <v>30</v>
      </c>
      <c r="H28" s="35" t="s">
        <v>14</v>
      </c>
      <c r="I28" s="36">
        <f t="shared" si="54"/>
        <v>1</v>
      </c>
      <c r="J28" s="37">
        <f t="shared" si="55"/>
        <v>2.5</v>
      </c>
      <c r="K28" s="35" t="s">
        <v>14</v>
      </c>
      <c r="L28" s="36">
        <f t="shared" si="56"/>
        <v>1</v>
      </c>
      <c r="M28" s="37">
        <f t="shared" si="57"/>
        <v>2.5</v>
      </c>
      <c r="N28" s="38" t="s">
        <v>14</v>
      </c>
      <c r="O28" s="36">
        <f t="shared" si="58"/>
        <v>1</v>
      </c>
      <c r="P28" s="37">
        <f t="shared" si="59"/>
        <v>2.5</v>
      </c>
      <c r="Q28" s="35" t="s">
        <v>14</v>
      </c>
      <c r="R28" s="36">
        <f t="shared" si="60"/>
        <v>1</v>
      </c>
      <c r="S28" s="37">
        <f t="shared" si="61"/>
        <v>2.5</v>
      </c>
      <c r="T28" s="35" t="s">
        <v>14</v>
      </c>
      <c r="U28" s="36">
        <f t="shared" si="62"/>
        <v>1</v>
      </c>
      <c r="V28" s="37">
        <f t="shared" si="63"/>
        <v>2.5</v>
      </c>
      <c r="W28" s="35" t="s">
        <v>14</v>
      </c>
      <c r="X28" s="36">
        <f t="shared" si="64"/>
        <v>1</v>
      </c>
      <c r="Y28" s="37">
        <f t="shared" si="65"/>
        <v>2.5</v>
      </c>
      <c r="Z28" s="39" t="s">
        <v>14</v>
      </c>
      <c r="AA28" s="36">
        <f t="shared" si="66"/>
        <v>1</v>
      </c>
      <c r="AB28" s="37">
        <f t="shared" si="67"/>
        <v>2.5</v>
      </c>
      <c r="AC28" s="40" t="s">
        <v>14</v>
      </c>
      <c r="AD28" s="36">
        <f t="shared" si="68"/>
        <v>1</v>
      </c>
      <c r="AE28" s="37">
        <f t="shared" si="69"/>
        <v>2.5</v>
      </c>
      <c r="AF28" s="41" t="s">
        <v>16</v>
      </c>
      <c r="AG28" s="36">
        <f t="shared" si="70"/>
        <v>0.33</v>
      </c>
      <c r="AH28" s="37">
        <f t="shared" si="71"/>
        <v>0.82500000000000007</v>
      </c>
      <c r="AI28" s="43"/>
      <c r="AK28" s="65" t="s">
        <v>158</v>
      </c>
    </row>
    <row r="29" spans="1:38" ht="20.25" customHeight="1">
      <c r="A29" s="14"/>
      <c r="B29" s="14"/>
      <c r="C29" s="4"/>
      <c r="D29" s="57">
        <f>D7+D10+D16+D23+D26</f>
        <v>1</v>
      </c>
      <c r="E29" s="4"/>
      <c r="F29" s="14"/>
      <c r="G29" s="14"/>
      <c r="H29" s="14"/>
      <c r="I29" s="14"/>
      <c r="J29" s="58" t="e">
        <f>J7+J10+J16+J24+J26</f>
        <v>#VALUE!</v>
      </c>
      <c r="K29" s="14"/>
      <c r="L29" s="14"/>
      <c r="M29" s="59" t="e">
        <f>M7+M10+M16+M24+M26</f>
        <v>#VALUE!</v>
      </c>
      <c r="N29" s="14"/>
      <c r="O29" s="14"/>
      <c r="P29" s="58" t="e">
        <f>P7+P10+P16+P24+P26</f>
        <v>#VALUE!</v>
      </c>
      <c r="Q29" s="14"/>
      <c r="R29" s="14"/>
      <c r="S29" s="59" t="e">
        <f>S7+S10+S16+S24+S26</f>
        <v>#VALUE!</v>
      </c>
      <c r="T29" s="14"/>
      <c r="U29" s="14"/>
      <c r="V29" s="59" t="e">
        <f>V7+V10+V16+V24+V26</f>
        <v>#VALUE!</v>
      </c>
      <c r="W29" s="14"/>
      <c r="X29" s="14"/>
      <c r="Y29" s="59" t="e">
        <f>Y7+Y10+Y16+Y24+Y26</f>
        <v>#VALUE!</v>
      </c>
      <c r="Z29" s="35"/>
      <c r="AA29" s="14"/>
      <c r="AB29" s="58" t="e">
        <f>AB7+AB10+AB16+AB24+AB26</f>
        <v>#VALUE!</v>
      </c>
      <c r="AC29" s="14"/>
      <c r="AD29" s="14"/>
      <c r="AE29" s="59" t="e">
        <f>AE7+AE10+AE16+AE24+AE26</f>
        <v>#VALUE!</v>
      </c>
      <c r="AF29" s="14"/>
      <c r="AG29" s="14"/>
      <c r="AH29" s="59">
        <f>AH7+AH10+AH16+AH24+AH26</f>
        <v>75.970000000000013</v>
      </c>
      <c r="AI29" s="14"/>
    </row>
    <row r="30" spans="1:38" ht="15.75" customHeight="1">
      <c r="A30" s="1"/>
      <c r="B30" s="2"/>
      <c r="C30" s="3"/>
      <c r="D30" s="4"/>
      <c r="E30" s="3"/>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1"/>
    </row>
    <row r="31" spans="1:38" ht="15.75" customHeight="1">
      <c r="A31" s="1"/>
      <c r="B31" s="2"/>
      <c r="C31" s="3"/>
      <c r="D31" s="4"/>
      <c r="E31" s="3"/>
      <c r="F31" s="5"/>
      <c r="G31" s="5"/>
      <c r="H31" s="5"/>
      <c r="I31" s="5"/>
      <c r="J31" s="5"/>
      <c r="K31" s="5"/>
      <c r="L31" s="5"/>
      <c r="M31" s="5"/>
      <c r="N31" s="5"/>
      <c r="O31" s="5"/>
      <c r="P31" s="5"/>
      <c r="Q31" s="5"/>
      <c r="R31" s="5"/>
      <c r="S31" s="5"/>
      <c r="T31" s="5"/>
      <c r="U31" s="5"/>
      <c r="V31" s="5"/>
      <c r="W31" s="5"/>
      <c r="X31" s="5"/>
      <c r="Y31" s="5"/>
      <c r="Z31" s="5"/>
      <c r="AA31" s="5"/>
      <c r="AB31" s="60"/>
      <c r="AC31" s="5"/>
      <c r="AD31" s="5"/>
      <c r="AE31" s="5"/>
      <c r="AF31" s="5"/>
      <c r="AG31" s="5"/>
      <c r="AH31" s="5"/>
      <c r="AI31" s="1"/>
    </row>
    <row r="32" spans="1:38" ht="15.75" customHeight="1">
      <c r="A32" s="1"/>
      <c r="B32" s="2"/>
      <c r="C32" s="3"/>
      <c r="D32" s="4"/>
      <c r="E32" s="3"/>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1"/>
    </row>
    <row r="33" spans="1:35" ht="15.75" customHeight="1">
      <c r="A33" s="1"/>
      <c r="B33" s="2"/>
      <c r="C33" s="3"/>
      <c r="D33" s="4"/>
      <c r="E33" s="3"/>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1"/>
    </row>
    <row r="34" spans="1:35" ht="15.75" customHeight="1">
      <c r="A34" s="1"/>
      <c r="B34" s="2"/>
      <c r="C34" s="3"/>
      <c r="D34" s="4"/>
      <c r="E34" s="3"/>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1"/>
    </row>
    <row r="35" spans="1:35" ht="15.75" customHeight="1">
      <c r="A35" s="1"/>
      <c r="B35" s="2"/>
      <c r="C35" s="3"/>
      <c r="D35" s="4"/>
      <c r="E35" s="3"/>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1"/>
    </row>
    <row r="36" spans="1:35" ht="15.75" customHeight="1">
      <c r="A36" s="1"/>
      <c r="B36" s="2"/>
      <c r="C36" s="3"/>
      <c r="D36" s="4"/>
      <c r="E36" s="3"/>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1"/>
    </row>
    <row r="37" spans="1:35" ht="15.75" customHeight="1">
      <c r="A37" s="1"/>
      <c r="B37" s="2"/>
      <c r="C37" s="3"/>
      <c r="D37" s="4"/>
      <c r="E37" s="3"/>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1"/>
    </row>
    <row r="38" spans="1:35" ht="15.75" customHeight="1">
      <c r="A38" s="1"/>
      <c r="B38" s="2"/>
      <c r="C38" s="3"/>
      <c r="D38" s="4"/>
      <c r="E38" s="3"/>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1"/>
    </row>
    <row r="39" spans="1:35" ht="15.75" customHeight="1">
      <c r="A39" s="1"/>
      <c r="B39" s="2"/>
      <c r="C39" s="3"/>
      <c r="D39" s="4"/>
      <c r="E39" s="3"/>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1"/>
    </row>
    <row r="40" spans="1:35" ht="15.75" customHeight="1">
      <c r="A40" s="1"/>
      <c r="B40" s="2"/>
      <c r="C40" s="3"/>
      <c r="D40" s="4"/>
      <c r="E40" s="3"/>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1"/>
    </row>
    <row r="41" spans="1:35" ht="15.75" customHeight="1">
      <c r="A41" s="1"/>
      <c r="B41" s="2"/>
      <c r="C41" s="3"/>
      <c r="D41" s="4"/>
      <c r="E41" s="3"/>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1"/>
    </row>
    <row r="42" spans="1:35" ht="15.75" customHeight="1">
      <c r="A42" s="1"/>
      <c r="B42" s="2"/>
      <c r="C42" s="3"/>
      <c r="D42" s="4"/>
      <c r="E42" s="3"/>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1"/>
    </row>
    <row r="43" spans="1:35" ht="15.75" customHeight="1">
      <c r="A43" s="1"/>
      <c r="B43" s="2"/>
      <c r="C43" s="3"/>
      <c r="D43" s="4"/>
      <c r="E43" s="3"/>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1"/>
    </row>
    <row r="44" spans="1:35" ht="15.75" customHeight="1">
      <c r="A44" s="1"/>
      <c r="B44" s="2"/>
      <c r="C44" s="3"/>
      <c r="D44" s="4"/>
      <c r="E44" s="3"/>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1"/>
    </row>
    <row r="45" spans="1:35" ht="15.75" customHeight="1">
      <c r="A45" s="1"/>
      <c r="B45" s="2"/>
      <c r="C45" s="3"/>
      <c r="D45" s="4"/>
      <c r="E45" s="3"/>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1"/>
    </row>
    <row r="46" spans="1:35" ht="15.75" customHeight="1">
      <c r="A46" s="1"/>
      <c r="B46" s="2"/>
      <c r="C46" s="3"/>
      <c r="D46" s="4"/>
      <c r="E46" s="3"/>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1"/>
    </row>
    <row r="47" spans="1:35" ht="15.75" customHeight="1">
      <c r="A47" s="1"/>
      <c r="B47" s="2"/>
      <c r="C47" s="3"/>
      <c r="D47" s="4"/>
      <c r="E47" s="3"/>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1"/>
    </row>
    <row r="48" spans="1:35" ht="15.75" customHeight="1">
      <c r="A48" s="1"/>
      <c r="B48" s="2"/>
      <c r="C48" s="3"/>
      <c r="D48" s="4"/>
      <c r="E48" s="3"/>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1"/>
    </row>
    <row r="49" spans="1:35" ht="15.75" customHeight="1">
      <c r="A49" s="1"/>
      <c r="B49" s="2"/>
      <c r="C49" s="3"/>
      <c r="D49" s="4"/>
      <c r="E49" s="3"/>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1"/>
    </row>
    <row r="50" spans="1:35" ht="15.75" customHeight="1">
      <c r="A50" s="1"/>
      <c r="B50" s="2"/>
      <c r="C50" s="3"/>
      <c r="D50" s="4"/>
      <c r="E50" s="3"/>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1"/>
    </row>
    <row r="51" spans="1:35" ht="15.75" customHeight="1">
      <c r="A51" s="1"/>
      <c r="B51" s="2"/>
      <c r="C51" s="3"/>
      <c r="D51" s="4"/>
      <c r="E51" s="3"/>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1"/>
    </row>
    <row r="52" spans="1:35" ht="15.75" customHeight="1">
      <c r="A52" s="1"/>
      <c r="B52" s="2"/>
      <c r="C52" s="3"/>
      <c r="D52" s="4"/>
      <c r="E52" s="3"/>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1"/>
    </row>
    <row r="53" spans="1:35" ht="15.75" customHeight="1">
      <c r="A53" s="1"/>
      <c r="B53" s="2"/>
      <c r="C53" s="3"/>
      <c r="D53" s="4"/>
      <c r="E53" s="3"/>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1"/>
    </row>
    <row r="54" spans="1:35" ht="15.75" customHeight="1">
      <c r="A54" s="1"/>
      <c r="B54" s="2"/>
      <c r="C54" s="3"/>
      <c r="D54" s="4"/>
      <c r="E54" s="3"/>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1"/>
    </row>
    <row r="55" spans="1:35" ht="15.75" customHeight="1">
      <c r="A55" s="1"/>
      <c r="B55" s="2"/>
      <c r="C55" s="3"/>
      <c r="D55" s="4"/>
      <c r="E55" s="3"/>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1"/>
    </row>
    <row r="56" spans="1:35" ht="15.75" customHeight="1">
      <c r="A56" s="1"/>
      <c r="B56" s="2"/>
      <c r="C56" s="3"/>
      <c r="D56" s="4"/>
      <c r="E56" s="3"/>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1"/>
    </row>
    <row r="57" spans="1:35" ht="15.75" customHeight="1">
      <c r="A57" s="1"/>
      <c r="B57" s="2"/>
      <c r="C57" s="3"/>
      <c r="D57" s="4"/>
      <c r="E57" s="3"/>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1"/>
    </row>
    <row r="58" spans="1:35" ht="15.75" customHeight="1">
      <c r="A58" s="1"/>
      <c r="B58" s="2"/>
      <c r="C58" s="3"/>
      <c r="D58" s="4"/>
      <c r="E58" s="3"/>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1"/>
    </row>
    <row r="59" spans="1:35" ht="15.75" customHeight="1">
      <c r="A59" s="1"/>
      <c r="B59" s="2"/>
      <c r="C59" s="3"/>
      <c r="D59" s="4"/>
      <c r="E59" s="3"/>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1"/>
    </row>
    <row r="60" spans="1:35" ht="15.75" customHeight="1">
      <c r="A60" s="1"/>
      <c r="B60" s="2"/>
      <c r="C60" s="3"/>
      <c r="D60" s="4"/>
      <c r="E60" s="3"/>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1"/>
    </row>
    <row r="61" spans="1:35" ht="15.75" customHeight="1">
      <c r="A61" s="1"/>
      <c r="B61" s="2"/>
      <c r="C61" s="3"/>
      <c r="D61" s="4"/>
      <c r="E61" s="3"/>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1"/>
    </row>
    <row r="62" spans="1:35" ht="15.75" customHeight="1">
      <c r="A62" s="1"/>
      <c r="B62" s="2"/>
      <c r="C62" s="3"/>
      <c r="D62" s="4"/>
      <c r="E62" s="3"/>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1"/>
    </row>
    <row r="63" spans="1:35" ht="15.75" customHeight="1">
      <c r="A63" s="1"/>
      <c r="B63" s="2"/>
      <c r="C63" s="3"/>
      <c r="D63" s="4"/>
      <c r="E63" s="3"/>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1"/>
    </row>
    <row r="64" spans="1:35" ht="15.75" customHeight="1">
      <c r="A64" s="1"/>
      <c r="B64" s="2"/>
      <c r="C64" s="3"/>
      <c r="D64" s="4"/>
      <c r="E64" s="3"/>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1"/>
    </row>
    <row r="65" spans="1:35" ht="15.75" customHeight="1">
      <c r="A65" s="1"/>
      <c r="B65" s="2"/>
      <c r="C65" s="3"/>
      <c r="D65" s="4"/>
      <c r="E65" s="3"/>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1"/>
    </row>
    <row r="66" spans="1:35" ht="15.75" customHeight="1">
      <c r="A66" s="1"/>
      <c r="B66" s="2"/>
      <c r="C66" s="3"/>
      <c r="D66" s="4"/>
      <c r="E66" s="3"/>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1"/>
    </row>
    <row r="67" spans="1:35" ht="15.75" customHeight="1">
      <c r="A67" s="1"/>
      <c r="B67" s="2"/>
      <c r="C67" s="3"/>
      <c r="D67" s="4"/>
      <c r="E67" s="3"/>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1"/>
    </row>
    <row r="68" spans="1:35" ht="15.75" customHeight="1">
      <c r="A68" s="1"/>
      <c r="B68" s="2"/>
      <c r="C68" s="3"/>
      <c r="D68" s="4"/>
      <c r="E68" s="3"/>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1"/>
    </row>
    <row r="69" spans="1:35" ht="15.75" customHeight="1">
      <c r="A69" s="1"/>
      <c r="B69" s="2"/>
      <c r="C69" s="3"/>
      <c r="D69" s="4"/>
      <c r="E69" s="3"/>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1"/>
    </row>
    <row r="70" spans="1:35" ht="15.75" customHeight="1">
      <c r="A70" s="1"/>
      <c r="B70" s="2"/>
      <c r="C70" s="3"/>
      <c r="D70" s="4"/>
      <c r="E70" s="3"/>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1"/>
    </row>
    <row r="71" spans="1:35" ht="15.75" customHeight="1">
      <c r="A71" s="1"/>
      <c r="B71" s="2"/>
      <c r="C71" s="3"/>
      <c r="D71" s="4"/>
      <c r="E71" s="3"/>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1"/>
    </row>
    <row r="72" spans="1:35" ht="15.75" customHeight="1">
      <c r="A72" s="1"/>
      <c r="B72" s="2"/>
      <c r="C72" s="3"/>
      <c r="D72" s="4"/>
      <c r="E72" s="3"/>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1"/>
    </row>
    <row r="73" spans="1:35" ht="15.75" customHeight="1">
      <c r="A73" s="1"/>
      <c r="B73" s="2"/>
      <c r="C73" s="3"/>
      <c r="D73" s="4"/>
      <c r="E73" s="3"/>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1"/>
    </row>
    <row r="74" spans="1:35" ht="15.75" customHeight="1">
      <c r="A74" s="1"/>
      <c r="B74" s="2"/>
      <c r="C74" s="3"/>
      <c r="D74" s="4"/>
      <c r="E74" s="3"/>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1"/>
    </row>
    <row r="75" spans="1:35" ht="15.75" customHeight="1">
      <c r="A75" s="1"/>
      <c r="B75" s="2"/>
      <c r="C75" s="3"/>
      <c r="D75" s="4"/>
      <c r="E75" s="3"/>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1"/>
    </row>
    <row r="76" spans="1:35" ht="15.75" customHeight="1">
      <c r="A76" s="1"/>
      <c r="B76" s="2"/>
      <c r="C76" s="3"/>
      <c r="D76" s="4"/>
      <c r="E76" s="3"/>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1"/>
    </row>
    <row r="77" spans="1:35" ht="15.75" customHeight="1">
      <c r="A77" s="1"/>
      <c r="B77" s="2"/>
      <c r="C77" s="3"/>
      <c r="D77" s="4"/>
      <c r="E77" s="3"/>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1"/>
    </row>
    <row r="78" spans="1:35" ht="15.75" customHeight="1">
      <c r="A78" s="1"/>
      <c r="B78" s="2"/>
      <c r="C78" s="3"/>
      <c r="D78" s="4"/>
      <c r="E78" s="3"/>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1"/>
    </row>
    <row r="79" spans="1:35" ht="15.75" customHeight="1">
      <c r="A79" s="1"/>
      <c r="B79" s="2"/>
      <c r="C79" s="3"/>
      <c r="D79" s="4"/>
      <c r="E79" s="3"/>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1"/>
    </row>
    <row r="80" spans="1:35" ht="15.75" customHeight="1">
      <c r="A80" s="1"/>
      <c r="B80" s="2"/>
      <c r="C80" s="3"/>
      <c r="D80" s="4"/>
      <c r="E80" s="3"/>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1"/>
    </row>
    <row r="81" spans="1:35" ht="15.75" customHeight="1">
      <c r="A81" s="1"/>
      <c r="B81" s="2"/>
      <c r="C81" s="3"/>
      <c r="D81" s="4"/>
      <c r="E81" s="3"/>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1"/>
    </row>
    <row r="82" spans="1:35" ht="15.75" customHeight="1">
      <c r="A82" s="1"/>
      <c r="B82" s="2"/>
      <c r="C82" s="3"/>
      <c r="D82" s="4"/>
      <c r="E82" s="3"/>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1"/>
    </row>
    <row r="83" spans="1:35" ht="15.75" customHeight="1">
      <c r="A83" s="1"/>
      <c r="B83" s="2"/>
      <c r="C83" s="3"/>
      <c r="D83" s="4"/>
      <c r="E83" s="3"/>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1"/>
    </row>
    <row r="84" spans="1:35" ht="15.75" customHeight="1">
      <c r="A84" s="1"/>
      <c r="B84" s="2"/>
      <c r="C84" s="3"/>
      <c r="D84" s="4"/>
      <c r="E84" s="3"/>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1"/>
    </row>
    <row r="85" spans="1:35" ht="15.75" customHeight="1">
      <c r="A85" s="1"/>
      <c r="B85" s="2"/>
      <c r="C85" s="3"/>
      <c r="D85" s="4"/>
      <c r="E85" s="3"/>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1"/>
    </row>
    <row r="86" spans="1:35" ht="15.75" customHeight="1">
      <c r="A86" s="1"/>
      <c r="B86" s="2"/>
      <c r="C86" s="3"/>
      <c r="D86" s="4"/>
      <c r="E86" s="3"/>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1"/>
    </row>
    <row r="87" spans="1:35" ht="15.75" customHeight="1">
      <c r="A87" s="1"/>
      <c r="B87" s="2"/>
      <c r="C87" s="3"/>
      <c r="D87" s="4"/>
      <c r="E87" s="3"/>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1"/>
    </row>
    <row r="88" spans="1:35" ht="15.75" customHeight="1">
      <c r="A88" s="1"/>
      <c r="B88" s="2"/>
      <c r="C88" s="3"/>
      <c r="D88" s="4"/>
      <c r="E88" s="3"/>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1"/>
    </row>
    <row r="89" spans="1:35" ht="15.75" customHeight="1">
      <c r="A89" s="1"/>
      <c r="B89" s="2"/>
      <c r="C89" s="3"/>
      <c r="D89" s="4"/>
      <c r="E89" s="3"/>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1"/>
    </row>
    <row r="90" spans="1:35" ht="15.75" customHeight="1">
      <c r="A90" s="1"/>
      <c r="B90" s="2"/>
      <c r="C90" s="3"/>
      <c r="D90" s="4"/>
      <c r="E90" s="3"/>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1"/>
    </row>
    <row r="91" spans="1:35" ht="15.75" customHeight="1">
      <c r="A91" s="1"/>
      <c r="B91" s="2"/>
      <c r="C91" s="3"/>
      <c r="D91" s="4"/>
      <c r="E91" s="3"/>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1"/>
    </row>
    <row r="92" spans="1:35" ht="15.75" customHeight="1">
      <c r="A92" s="1"/>
      <c r="B92" s="2"/>
      <c r="C92" s="3"/>
      <c r="D92" s="4"/>
      <c r="E92" s="3"/>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1"/>
    </row>
    <row r="93" spans="1:35" ht="15.75" customHeight="1">
      <c r="A93" s="1"/>
      <c r="B93" s="2"/>
      <c r="C93" s="3"/>
      <c r="D93" s="4"/>
      <c r="E93" s="3"/>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1"/>
    </row>
    <row r="94" spans="1:35" ht="15.75" customHeight="1">
      <c r="A94" s="1"/>
      <c r="B94" s="2"/>
      <c r="C94" s="3"/>
      <c r="D94" s="4"/>
      <c r="E94" s="3"/>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1"/>
    </row>
    <row r="95" spans="1:35" ht="15.75" customHeight="1">
      <c r="A95" s="1"/>
      <c r="B95" s="2"/>
      <c r="C95" s="3"/>
      <c r="D95" s="4"/>
      <c r="E95" s="3"/>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1"/>
    </row>
    <row r="96" spans="1:35" ht="15.75" customHeight="1">
      <c r="A96" s="1"/>
      <c r="B96" s="2"/>
      <c r="C96" s="3"/>
      <c r="D96" s="4"/>
      <c r="E96" s="3"/>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1"/>
    </row>
    <row r="97" spans="1:35" ht="15.75" customHeight="1">
      <c r="A97" s="1"/>
      <c r="B97" s="2"/>
      <c r="C97" s="3"/>
      <c r="D97" s="4"/>
      <c r="E97" s="3"/>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1"/>
    </row>
    <row r="98" spans="1:35" ht="15.75" customHeight="1">
      <c r="A98" s="1"/>
      <c r="B98" s="2"/>
      <c r="C98" s="3"/>
      <c r="D98" s="4"/>
      <c r="E98" s="3"/>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1"/>
    </row>
    <row r="99" spans="1:35" ht="15.75" customHeight="1">
      <c r="A99" s="1"/>
      <c r="B99" s="2"/>
      <c r="C99" s="3"/>
      <c r="D99" s="4"/>
      <c r="E99" s="3"/>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1"/>
    </row>
    <row r="100" spans="1:35" ht="15.75" customHeight="1">
      <c r="A100" s="1"/>
      <c r="B100" s="2"/>
      <c r="C100" s="3"/>
      <c r="D100" s="4"/>
      <c r="E100" s="3"/>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1"/>
    </row>
  </sheetData>
  <mergeCells count="45">
    <mergeCell ref="B2:AI2"/>
    <mergeCell ref="B5:E5"/>
    <mergeCell ref="H5:J5"/>
    <mergeCell ref="K5:M5"/>
    <mergeCell ref="N5:P5"/>
    <mergeCell ref="Q5:S5"/>
    <mergeCell ref="T5:V5"/>
    <mergeCell ref="W5:Y5"/>
    <mergeCell ref="Z5:AB5"/>
    <mergeCell ref="AC5:AE5"/>
    <mergeCell ref="P24:P25"/>
    <mergeCell ref="AF5:AH5"/>
    <mergeCell ref="B24:B25"/>
    <mergeCell ref="C24:C25"/>
    <mergeCell ref="D24:D25"/>
    <mergeCell ref="E24:E25"/>
    <mergeCell ref="F24:F25"/>
    <mergeCell ref="G24:G25"/>
    <mergeCell ref="H24:H25"/>
    <mergeCell ref="I24:I25"/>
    <mergeCell ref="J24:J25"/>
    <mergeCell ref="K24:K25"/>
    <mergeCell ref="L24:L25"/>
    <mergeCell ref="M24:M25"/>
    <mergeCell ref="N24:N25"/>
    <mergeCell ref="O24:O25"/>
    <mergeCell ref="AB24:AB25"/>
    <mergeCell ref="Q24:Q25"/>
    <mergeCell ref="R24:R25"/>
    <mergeCell ref="S24:S25"/>
    <mergeCell ref="T24:T25"/>
    <mergeCell ref="U24:U25"/>
    <mergeCell ref="V24:V25"/>
    <mergeCell ref="W24:W25"/>
    <mergeCell ref="X24:X25"/>
    <mergeCell ref="Y24:Y25"/>
    <mergeCell ref="Z24:Z25"/>
    <mergeCell ref="AA24:AA25"/>
    <mergeCell ref="AI24:AI25"/>
    <mergeCell ref="AC24:AC25"/>
    <mergeCell ref="AD24:AD25"/>
    <mergeCell ref="AE24:AE25"/>
    <mergeCell ref="AF24:AF25"/>
    <mergeCell ref="AG24:AG25"/>
    <mergeCell ref="AH24:AH25"/>
  </mergeCells>
  <conditionalFormatting sqref="Z13">
    <cfRule type="dataBar" priority="1">
      <dataBar>
        <cfvo type="min"/>
        <cfvo type="max"/>
        <color rgb="FF638EC6"/>
      </dataBar>
      <extLst>
        <ext xmlns:x14="http://schemas.microsoft.com/office/spreadsheetml/2009/9/main" uri="{B025F937-C7B1-47D3-B67F-A62EFF666E3E}">
          <x14:id>{D1E5BF81-1FF0-EA44-A870-A40F9C4A7630}</x14:id>
        </ext>
      </extLst>
    </cfRule>
  </conditionalFormatting>
  <conditionalFormatting sqref="Z15">
    <cfRule type="dataBar" priority="3">
      <dataBar>
        <cfvo type="min"/>
        <cfvo type="max"/>
        <color rgb="FF638EC6"/>
      </dataBar>
      <extLst>
        <ext xmlns:x14="http://schemas.microsoft.com/office/spreadsheetml/2009/9/main" uri="{B025F937-C7B1-47D3-B67F-A62EFF666E3E}">
          <x14:id>{284B1B48-3C03-C148-ADF9-EBCDA88CC0D8}</x14:id>
        </ext>
      </extLst>
    </cfRule>
  </conditionalFormatting>
  <conditionalFormatting sqref="Z17">
    <cfRule type="dataBar" priority="2">
      <dataBar>
        <cfvo type="min"/>
        <cfvo type="max"/>
        <color rgb="FF638EC6"/>
      </dataBar>
      <extLst>
        <ext xmlns:x14="http://schemas.microsoft.com/office/spreadsheetml/2009/9/main" uri="{B025F937-C7B1-47D3-B67F-A62EFF666E3E}">
          <x14:id>{23DB1544-1AF0-E044-926E-0211D82EA54F}</x14:id>
        </ext>
      </extLst>
    </cfRule>
  </conditionalFormatting>
  <conditionalFormatting sqref="Z18:Z21">
    <cfRule type="dataBar" priority="5">
      <dataBar>
        <cfvo type="min"/>
        <cfvo type="max"/>
        <color rgb="FF638EC6"/>
      </dataBar>
      <extLst>
        <ext xmlns:x14="http://schemas.microsoft.com/office/spreadsheetml/2009/9/main" uri="{B025F937-C7B1-47D3-B67F-A62EFF666E3E}">
          <x14:id>{2F489B6F-F75E-2B4A-9AE9-A842ECE004B6}</x14:id>
        </ext>
      </extLst>
    </cfRule>
  </conditionalFormatting>
  <conditionalFormatting sqref="Z22">
    <cfRule type="dataBar" priority="6">
      <dataBar>
        <cfvo type="min"/>
        <cfvo type="max"/>
        <color rgb="FF638EC6"/>
      </dataBar>
      <extLst>
        <ext xmlns:x14="http://schemas.microsoft.com/office/spreadsheetml/2009/9/main" uri="{B025F937-C7B1-47D3-B67F-A62EFF666E3E}">
          <x14:id>{7DFE69FE-5631-3347-8C44-862EB9F31123}</x14:id>
        </ext>
      </extLst>
    </cfRule>
  </conditionalFormatting>
  <conditionalFormatting sqref="Z26:Z28">
    <cfRule type="dataBar" priority="4">
      <dataBar>
        <cfvo type="min"/>
        <cfvo type="max"/>
        <color rgb="FF638EC6"/>
      </dataBar>
      <extLst>
        <ext xmlns:x14="http://schemas.microsoft.com/office/spreadsheetml/2009/9/main" uri="{B025F937-C7B1-47D3-B67F-A62EFF666E3E}">
          <x14:id>{92D6F0EC-1BAF-794F-9E3B-C23230B24BDF}</x14:id>
        </ext>
      </extLst>
    </cfRule>
  </conditionalFormatting>
  <conditionalFormatting sqref="Z27:Z28">
    <cfRule type="dataBar" priority="7">
      <dataBar>
        <cfvo type="min"/>
        <cfvo type="max"/>
        <color rgb="FF638EC6"/>
      </dataBar>
      <extLst>
        <ext xmlns:x14="http://schemas.microsoft.com/office/spreadsheetml/2009/9/main" uri="{B025F937-C7B1-47D3-B67F-A62EFF666E3E}">
          <x14:id>{927ACD14-24B2-4945-90CC-2C080C5DEB49}</x14:id>
        </ext>
      </extLst>
    </cfRule>
  </conditionalFormatting>
  <dataValidations count="8">
    <dataValidation type="list" allowBlank="1" showErrorMessage="1" sqref="K27:K28 H27:H28 AC27:AC28 AF27:AF28 AF20 AF15 Q22 T22 W22 AC22 AF22 H22 Z29 K22 W27:W28 T27:T28 AF13 AF17 Q27:Q28" xr:uid="{00000000-0002-0000-0200-000000000000}">
      <formula1>"A,B,C,D"</formula1>
    </dataValidation>
    <dataValidation type="list" allowBlank="1" showErrorMessage="1" sqref="AF19 AC15 W15 H15 K15 Q15 H17:H21 AC17:AC21 W17:W21 T15 K17:K21 Q17:Q21 T17:T21 AC13 W13 H13 K13 Q13 T13" xr:uid="{00000000-0002-0000-0200-000001000000}">
      <formula1>"A,B,C"</formula1>
    </dataValidation>
    <dataValidation type="list" allowBlank="1" showErrorMessage="1" sqref="H11:H12 K11:K12 Q11:Q12 T11:T12 W11:W12 AC11:AC12 AF18 AF11:AF12 AF21 H9 K9 Q9 T9 W9 AC9 AF9" xr:uid="{00000000-0002-0000-0200-000002000000}">
      <formula1>"Ya,Tidak"</formula1>
    </dataValidation>
    <dataValidation type="list" allowBlank="1" showErrorMessage="1" sqref="K8 Q8 T8 W8 AC8 AF8 AF14 H14 K14 Q14 T14 W14 AC14 H8" xr:uid="{00000000-0002-0000-0200-000003000000}">
      <formula1>"A,B,C,D,E"</formula1>
    </dataValidation>
    <dataValidation type="list" allowBlank="1" showInputMessage="1" showErrorMessage="1" sqref="Z14 Z8" xr:uid="{00000000-0002-0000-0200-000004000000}">
      <formula1>"A,B,C,D,E"</formula1>
    </dataValidation>
    <dataValidation type="list" allowBlank="1" showInputMessage="1" showErrorMessage="1" sqref="Z22 Z26:Z28" xr:uid="{00000000-0002-0000-0200-000005000000}">
      <formula1>"A,B,C,D"</formula1>
    </dataValidation>
    <dataValidation type="list" allowBlank="1" showInputMessage="1" showErrorMessage="1" sqref="Z11:Z12 Z9" xr:uid="{00000000-0002-0000-0200-000006000000}">
      <formula1>"Ya,Tidak"</formula1>
    </dataValidation>
    <dataValidation type="list" allowBlank="1" showInputMessage="1" showErrorMessage="1" sqref="Z15 Z17:Z21 Z13" xr:uid="{00000000-0002-0000-0200-000007000000}">
      <formula1>"A,B,C"</formula1>
    </dataValidation>
  </dataValidations>
  <pageMargins left="0.28999999999999998" right="0.25" top="0.41" bottom="0.54" header="0" footer="0"/>
  <pageSetup paperSize="9" scale="53" fitToHeight="0" orientation="portrait" r:id="rId1"/>
  <extLst>
    <ext xmlns:x14="http://schemas.microsoft.com/office/spreadsheetml/2009/9/main" uri="{78C0D931-6437-407d-A8EE-F0AAD7539E65}">
      <x14:conditionalFormattings>
        <x14:conditionalFormatting xmlns:xm="http://schemas.microsoft.com/office/excel/2006/main">
          <x14:cfRule type="dataBar" id="{D1E5BF81-1FF0-EA44-A870-A40F9C4A7630}">
            <x14:dataBar minLength="0" maxLength="100" gradient="0">
              <x14:cfvo type="autoMin"/>
              <x14:cfvo type="autoMax"/>
              <x14:negativeFillColor rgb="FFFF0000"/>
              <x14:axisColor rgb="FF000000"/>
            </x14:dataBar>
          </x14:cfRule>
          <xm:sqref>Z13</xm:sqref>
        </x14:conditionalFormatting>
        <x14:conditionalFormatting xmlns:xm="http://schemas.microsoft.com/office/excel/2006/main">
          <x14:cfRule type="dataBar" id="{284B1B48-3C03-C148-ADF9-EBCDA88CC0D8}">
            <x14:dataBar minLength="0" maxLength="100" gradient="0">
              <x14:cfvo type="autoMin"/>
              <x14:cfvo type="autoMax"/>
              <x14:negativeFillColor rgb="FFFF0000"/>
              <x14:axisColor rgb="FF000000"/>
            </x14:dataBar>
          </x14:cfRule>
          <xm:sqref>Z15</xm:sqref>
        </x14:conditionalFormatting>
        <x14:conditionalFormatting xmlns:xm="http://schemas.microsoft.com/office/excel/2006/main">
          <x14:cfRule type="dataBar" id="{23DB1544-1AF0-E044-926E-0211D82EA54F}">
            <x14:dataBar minLength="0" maxLength="100" gradient="0">
              <x14:cfvo type="autoMin"/>
              <x14:cfvo type="autoMax"/>
              <x14:negativeFillColor rgb="FFFF0000"/>
              <x14:axisColor rgb="FF000000"/>
            </x14:dataBar>
          </x14:cfRule>
          <xm:sqref>Z17</xm:sqref>
        </x14:conditionalFormatting>
        <x14:conditionalFormatting xmlns:xm="http://schemas.microsoft.com/office/excel/2006/main">
          <x14:cfRule type="dataBar" id="{2F489B6F-F75E-2B4A-9AE9-A842ECE004B6}">
            <x14:dataBar minLength="0" maxLength="100" gradient="0">
              <x14:cfvo type="autoMin"/>
              <x14:cfvo type="autoMax"/>
              <x14:negativeFillColor rgb="FFFF0000"/>
              <x14:axisColor rgb="FF000000"/>
            </x14:dataBar>
          </x14:cfRule>
          <xm:sqref>Z18:Z21</xm:sqref>
        </x14:conditionalFormatting>
        <x14:conditionalFormatting xmlns:xm="http://schemas.microsoft.com/office/excel/2006/main">
          <x14:cfRule type="dataBar" id="{7DFE69FE-5631-3347-8C44-862EB9F31123}">
            <x14:dataBar minLength="0" maxLength="100" gradient="0">
              <x14:cfvo type="autoMin"/>
              <x14:cfvo type="autoMax"/>
              <x14:negativeFillColor rgb="FFFF0000"/>
              <x14:axisColor rgb="FF000000"/>
            </x14:dataBar>
          </x14:cfRule>
          <xm:sqref>Z22</xm:sqref>
        </x14:conditionalFormatting>
        <x14:conditionalFormatting xmlns:xm="http://schemas.microsoft.com/office/excel/2006/main">
          <x14:cfRule type="dataBar" id="{92D6F0EC-1BAF-794F-9E3B-C23230B24BDF}">
            <x14:dataBar minLength="0" maxLength="100" gradient="0">
              <x14:cfvo type="autoMin"/>
              <x14:cfvo type="autoMax"/>
              <x14:negativeFillColor rgb="FFFF0000"/>
              <x14:axisColor rgb="FF000000"/>
            </x14:dataBar>
          </x14:cfRule>
          <xm:sqref>Z26:Z28</xm:sqref>
        </x14:conditionalFormatting>
        <x14:conditionalFormatting xmlns:xm="http://schemas.microsoft.com/office/excel/2006/main">
          <x14:cfRule type="dataBar" id="{927ACD14-24B2-4945-90CC-2C080C5DEB49}">
            <x14:dataBar minLength="0" maxLength="100" gradient="0">
              <x14:cfvo type="autoMin"/>
              <x14:cfvo type="autoMax"/>
              <x14:negativeFillColor rgb="FFFF0000"/>
              <x14:axisColor rgb="FF000000"/>
            </x14:dataBar>
          </x14:cfRule>
          <xm:sqref>Z27:Z28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H21:H23"/>
  <sheetViews>
    <sheetView workbookViewId="0">
      <selection activeCell="K14" sqref="K14"/>
    </sheetView>
  </sheetViews>
  <sheetFormatPr defaultColWidth="8.85546875" defaultRowHeight="15"/>
  <sheetData>
    <row r="21" spans="8:8">
      <c r="H21" s="70"/>
    </row>
    <row r="22" spans="8:8">
      <c r="H22" s="70"/>
    </row>
    <row r="23" spans="8:8">
      <c r="H23" s="7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IAK - FIX (2)</vt:lpstr>
      <vt:lpstr>PENILAIAN AUDITOR</vt:lpstr>
      <vt:lpstr>PENILAIAN AUDITOR (2)</vt:lpstr>
      <vt:lpstr>Sheet1</vt:lpstr>
      <vt:lpstr>'IAK - FIX (2)'!Print_Area</vt:lpstr>
      <vt:lpstr>'PENILAIAN AUDITOR'!Print_Area</vt:lpstr>
      <vt:lpstr>'PENILAIAN AUDITOR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Fitria Ariestyani</cp:lastModifiedBy>
  <cp:revision/>
  <dcterms:created xsi:type="dcterms:W3CDTF">2023-05-02T07:25:31Z</dcterms:created>
  <dcterms:modified xsi:type="dcterms:W3CDTF">2026-06-15T09:18:05Z</dcterms:modified>
  <cp:category/>
  <cp:contentStatus/>
</cp:coreProperties>
</file>