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7ea97489609bf9/2026/WTA/LKP/FIX/"/>
    </mc:Choice>
  </mc:AlternateContent>
  <xr:revisionPtr revIDLastSave="27" documentId="8_{446D7A31-E69F-FE48-A9C3-DB45A87A9A66}" xr6:coauthVersionLast="47" xr6:coauthVersionMax="47" xr10:uidLastSave="{A4E6988D-B7AB-4F52-8EA0-97874AFD025E}"/>
  <bookViews>
    <workbookView xWindow="-120" yWindow="-120" windowWidth="20730" windowHeight="11760" xr2:uid="{8ECB4180-3DB2-49F0-86BA-88FCA36092B0}"/>
  </bookViews>
  <sheets>
    <sheet name="LKE KEU-BMN" sheetId="2" r:id="rId1"/>
    <sheet name="Sheet1" sheetId="1" r:id="rId2"/>
  </sheets>
  <definedNames>
    <definedName name="_xlnm.Print_Area" localSheetId="0">'LKE KEU-BMN'!$B$2:$I$35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2" l="1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3" i="2"/>
  <c r="M12" i="2"/>
  <c r="M11" i="2"/>
  <c r="M10" i="2"/>
  <c r="L33" i="2"/>
  <c r="L32" i="2"/>
  <c r="L31" i="2"/>
  <c r="L30" i="2"/>
  <c r="L29" i="2"/>
  <c r="L28" i="2"/>
  <c r="L27" i="2"/>
  <c r="L25" i="2"/>
  <c r="L24" i="2"/>
  <c r="L16" i="2"/>
  <c r="L15" i="2"/>
  <c r="L23" i="2"/>
  <c r="L22" i="2"/>
  <c r="L21" i="2"/>
  <c r="L20" i="2"/>
  <c r="L19" i="2"/>
  <c r="L18" i="2"/>
  <c r="L17" i="2"/>
  <c r="H15" i="2"/>
  <c r="L11" i="2"/>
  <c r="L12" i="2"/>
  <c r="L13" i="2"/>
  <c r="L10" i="2"/>
  <c r="H10" i="2"/>
  <c r="M26" i="2" l="1"/>
  <c r="D34" i="2" l="1"/>
  <c r="H16" i="2"/>
  <c r="H31" i="2"/>
  <c r="H33" i="2"/>
  <c r="H32" i="2"/>
  <c r="H30" i="2"/>
  <c r="D23" i="1"/>
  <c r="D19" i="1"/>
  <c r="D16" i="1"/>
  <c r="D13" i="1"/>
  <c r="D6" i="1"/>
  <c r="D3" i="1"/>
  <c r="I30" i="2" l="1"/>
  <c r="I31" i="2"/>
  <c r="I33" i="2"/>
  <c r="I15" i="2"/>
  <c r="I32" i="2"/>
  <c r="I16" i="2"/>
  <c r="H25" i="2"/>
  <c r="H12" i="2"/>
  <c r="I25" i="2" l="1"/>
  <c r="I10" i="2"/>
  <c r="I12" i="2"/>
  <c r="H29" i="2"/>
  <c r="H28" i="2"/>
  <c r="H27" i="2"/>
  <c r="H24" i="2"/>
  <c r="H23" i="2"/>
  <c r="H22" i="2"/>
  <c r="H21" i="2"/>
  <c r="H20" i="2"/>
  <c r="H19" i="2"/>
  <c r="H18" i="2"/>
  <c r="H17" i="2"/>
  <c r="H13" i="2"/>
  <c r="H11" i="2"/>
  <c r="I28" i="2" l="1"/>
  <c r="I21" i="2"/>
  <c r="I29" i="2"/>
  <c r="I18" i="2"/>
  <c r="I19" i="2"/>
  <c r="I20" i="2"/>
  <c r="I22" i="2"/>
  <c r="I11" i="2"/>
  <c r="M9" i="2"/>
  <c r="I23" i="2"/>
  <c r="I13" i="2"/>
  <c r="I24" i="2"/>
  <c r="I17" i="2"/>
  <c r="I27" i="2"/>
  <c r="I26" i="2" s="1"/>
  <c r="I9" i="2"/>
  <c r="I14" i="2"/>
  <c r="M14" i="2" l="1"/>
</calcChain>
</file>

<file path=xl/sharedStrings.xml><?xml version="1.0" encoding="utf-8"?>
<sst xmlns="http://schemas.openxmlformats.org/spreadsheetml/2006/main" count="137" uniqueCount="67">
  <si>
    <t>KOMPONEN DAN METODE PENILAIAN ASPEK KEUANGAN DAN BMN WTA 2023</t>
  </si>
  <si>
    <t>NO</t>
  </si>
  <si>
    <t xml:space="preserve">INDIKATOR </t>
  </si>
  <si>
    <t>BOBOT</t>
  </si>
  <si>
    <t>KETERANGAN</t>
  </si>
  <si>
    <t>PILIHAN</t>
  </si>
  <si>
    <t>JAWABAN</t>
  </si>
  <si>
    <t>NILAI</t>
  </si>
  <si>
    <t>SKOR</t>
  </si>
  <si>
    <t>A.</t>
  </si>
  <si>
    <t>Kinerja Pelaksanaan Anggaran (25%)</t>
  </si>
  <si>
    <t>a. Nilai IKPA ≥ 95
b. 89 ≤ nilai IKPA &lt; 95
c. 70 ≤ nilai IKPA &lt; 89
d. Nilai IKPA &lt; 70</t>
  </si>
  <si>
    <t>A/B/C/D</t>
  </si>
  <si>
    <t>Komponen anggaran menggambarkan output yang dapat dimanfaatkan dan mendukung pencapaian sasaran program Eselon I.</t>
  </si>
  <si>
    <t>A/B/C/D/E</t>
  </si>
  <si>
    <t>A/B/C</t>
  </si>
  <si>
    <t>B.</t>
  </si>
  <si>
    <t>Pengelolaan Barang Milik Negara (BMN) (40%)</t>
  </si>
  <si>
    <t>A</t>
  </si>
  <si>
    <t>Kesesuaian realisasi pengadaan kendaraan dinas jabatan dan operasional berdasarkan penelaahan RKBMN oleh DJKN.</t>
  </si>
  <si>
    <t>a. Apabila realisasi telah sesuai dengan Laporan penelaahan RKBMN oleh DJKN
b. Apabila realisasi belum sesuai dengan Laporan penelaahan RKBMN oleh DJKN</t>
  </si>
  <si>
    <t>A/B</t>
  </si>
  <si>
    <t>C.</t>
  </si>
  <si>
    <t>Pengadaan Barang dan Jasa (35%)</t>
  </si>
  <si>
    <t>Persentase BMN pengadaan tahun berjalan yang dimanfaatkan untuk mendukung pelaksanaan tugas fungsi organisasi</t>
  </si>
  <si>
    <t>Persentase Nilai Rencana Umum Pengadaan (RUP) yang telah diumumkan pada aplikasi SIRUP terhadap anggaran pengadaan di DIPA.</t>
  </si>
  <si>
    <t>Persentase Alokasi produk usaha kecil serta koperasi dari hasil produksi dalam negeri.</t>
  </si>
  <si>
    <t>Nilai Aspek Kualitas Perencanaan Anggaran</t>
  </si>
  <si>
    <t>Nilai Aspek Kualitas Pelaksanaan Anggaran</t>
  </si>
  <si>
    <t>Nilai Aspek Kualitas Hasil Pelaksanaan Anggaran</t>
  </si>
  <si>
    <t>Ketepatan waktu penyampaian Laporan Barang Pengguna Eselon I (LBP-E1)</t>
  </si>
  <si>
    <t xml:space="preserve">Ketepatan waktu penyampaian Laporan Pengawasan dan Pengendalian (Wasdal) BMN oleh Eselon I </t>
  </si>
  <si>
    <t xml:space="preserve">Tersedianya Daftar Barang Ruang (DBR), Daftar Barang Lainnya (DBL), Kartu Identitas Barang (KIB) yang dimutakhirkan. </t>
  </si>
  <si>
    <t>Persentase Aset Tetap dalam kondisi Rusak Berat berdasarkan SIMAN yang telah diusulkan untuk dihapuskan.</t>
  </si>
  <si>
    <t>Persentase Aset Tak Berwujud (ATB) berdasarkan hasil inventarisasi evaluator tidak digunakan untuk operasional yang telah diusulkan penghapusannya ke Biro Keuangan</t>
  </si>
  <si>
    <t>Ketepatan Waktu penyampaian usulan RKBMN dari Eselon I ke Pengguna Barang</t>
  </si>
  <si>
    <t>a. Penyampaian Usulan RKBMN Eselon I kepada Pengguna Barang Tepat Waktu;
b. Penyampaian Usulan RKBMN Eselon I kepada Pengguna Barang Tidak Tepat Waktu.</t>
  </si>
  <si>
    <t>Persentase capaian komitmen e-purchasing pada unit Eselon I</t>
  </si>
  <si>
    <t>Persentase pemanfaatan Aset Tak Berwujud untuk pelaksanaan tugas dan fungsi</t>
  </si>
  <si>
    <t>a. Seluruh ATB pada Unit Eselon I telah dimanfaatkan.
b. Apabila &gt; 80% s.d. 99% ATB pada Unit Eselon I telah dimanfaatkan.
c. Apabila &gt; 60% s.d. 80% ATB pada Unit Eselon I telah dimanfaatkan.
d. Apabila 40% s.d. 60% ATB pada Unit Eselon I  telah dimanfaatkan.
e. Apabila &lt; 40% ATB pada Unit Eselon I telah dimanfaatkan.</t>
  </si>
  <si>
    <t>a. Apabila &gt; 85% Aset Tetap dalam kondisi Rusak Berat telah diusulkan untuk dihapuskan.
b. Apabila &gt; 70 - 85% Aset Tetap dalam kondisi Rusak Berat telah diusulkan untuk dihapuskan;
c.  Apabila 55% - 70% Aset Tetap dalam kondisi Rusak Berat telah diusulkan untuk dihapuskan;
d. Apabila Aset Tetap dalam kondisi Rusak Berat yang telah diusulkan untuk dihapuskan &lt; 55%.</t>
  </si>
  <si>
    <t>a. Apabila &gt; 80% Barang Milik Negara (BMN) pengadaan tahun berjalan sudah ditempel kode registrasi Barang Milik Negara (BMN);
b. Apabila &gt; 60% - 80% Barang Milik Negara (BMN) pengadaan tahun berjalan sudah ditempel kode registrasi Barang Milik Negara (BMN);
c. Apabila &gt; 40% - 60% Barang Milik Negara (BMN) pengadaan tahun berjalan sudah ditempel kode registrasi Barang Milik Negara (BMN);
d. Apabila 20% - 40% Barang Milik Negara (BMN) pengadaan tahun berjalan sudah ditempel kode registrasi Barang Milik Negara (BMN);
e. Apabila &lt; 20% Barang Milik Negara (BMN) pengadaan tahun berjalan sudah ditempel kode registrasi Barang Milik Negara (BMN).</t>
  </si>
  <si>
    <t>a.    Bila &gt; 85% Aset Tak Berwujud yang tidak digunakan telah diusulkan untuk dihapuskan.
b.   Bila &gt; 70 - 85% Aset Tak Berwujud yang tidak digunakan telah diusulkan untuk dihapuskan;
c.    Bila 55% - 70% Aset Tak Berwujud yang tidak digunakan telah diusulkan untuk dihapuskan;
d.   Bila Aset Tak Berwujud yang tidak digunakan telah diusulkan untuk dihapuskan &lt; 55%.</t>
  </si>
  <si>
    <t>a. Apabila unit Eselon I telah mengalokasikan lebih dari 80% anggaran untuk penggunaan produk usaha kecil serta koperasi dari hasil produksi dalam negeri
b. Apabila unit Eselon I telah mengalokasikan &gt;60 s.d. 80% anggaran untuk penggunaan produk usaha kecil serta koperasi dari hasil produksi dalam negeri
c. Apabila unit Eselon I telah mengalokasikan 40% s.d. 60% anggaran untuk penggunaan produk usaha kecil serta koperasi dari hasil produksi dalam negeri
d. Apabila unit Eselon I  mengalokasikan kurang dari 40% anggaran untuk penggunaan produk usaha kecil serta koperasi dari hasil produksi dalam negeri.</t>
  </si>
  <si>
    <t>a. 100% anggaran menggambarkan output yang dapat dimanfaatkan dan mendukung sasaran program.
b. Anggaran yang menggambarkan output yang dapat dimanfaatkan dan mendukung sasaran program lebih dari 90% s.d. 99% dari total anggaran.
c. Anggaran yang menggambarkan output yang dapat dimanfaatkan dan mendukung sasaran program lebih dari 80% s.d 90% dari total anggaran.
d. Anggaran yang menggambarkan output yang dapat dimanfaatkan dan mendukung sasaran program sebesar 70% s.d 80% dari total anggaran.
e. Anggaran yang menggambarkan output yang dapat dimanfaatkan dan mendukung sasaran program kurang dari 70% dari total anggaran.</t>
  </si>
  <si>
    <t>a. Apabila &gt; 90 % Barang Milik Negara (BMN) pada ruangan yang disampel telah dicatat pada Daftar Barang Ruang (DBR), Daftar Barang Lainnya (DBL), Kartu Identitas Barang (KIB);
b. Apabila &gt; 75% s.d. 90% Barang Milik Negara (BMN) pada ruangan yang disampel telah dicatat pada Daftar Barang Ruang (DBR), Daftar Barang Lainnya (DBL), Kartu Identitas Barang (KIB);
c. Apabila 60% s.d. 75% Barang Milik Negara (BMN) pada ruangan yang disampel telah dicatat pada Daftar Barang Ruang (DBR), Daftar Barang Lainnya (DBL), Kartu Identitas Barang (KIB);
d. Apabila &lt; 60% Barang Milik Negara (BMN) pada ruangan yang disampel telah dicatat pada Daftar Barang Ruang (DBR), Daftar Barang Lainnya (DBL), Kartu Identitas Barang (KIB).</t>
  </si>
  <si>
    <t>PPI</t>
  </si>
  <si>
    <t>itjen</t>
  </si>
  <si>
    <t>pen</t>
  </si>
  <si>
    <t>a. Apabila 100% Barang Milik Negara (BMN) dimanfaatkan untuk pelaksanaan tugas fungsi;
b. Apabila  80 s.d ≤ 99% Barang Milik Negara (BMN) dimanfaatkan untuk pelaksanaan tugas fungsi;
c. Apabila 60% s.d. &lt; 80% Barang Milik Negara (BMN) dimanfaatkan untuk pelaksanaan tugas fungsi;
d. Apabila BMN yang dimanfaatkan untuk pelaksanaan tugas fungsi &lt; 60%.</t>
  </si>
  <si>
    <t>Persentase penyelesaian paket hingga paket selesai pada aplikasi katalog elektronik</t>
  </si>
  <si>
    <t xml:space="preserve">a. Nilai Rencana Umum Pengadaan (RUP) yang telah diumumkan pada aplikasi SIRUP dibanding total anggaran pengadaan barang dan modal sebesar 100%;
b. Nilai Rencana Umum Pengadaan (RUP) yang telah diumumkan pada aplikasi SIRUP dibanding total anggaran pengadaan barang dan modal 80% s.d. &lt; 100%;
c. Nilai Rencana Umum Pengadaan (RUP) yang telah diumumkan pada aplikasi SIRUP dibanding total anggaran pengadaan barang dan modal 60% s.d. &lt; 80%;
d. Nilai Rencana Umum Pengadaan (RUP) yang telah diumumkan pada aplikasi SIRUP dibanding total anggaran pengadaan barang dan modal &lt; 60% </t>
  </si>
  <si>
    <t>Persentase penerapan Non E-Tendering &amp; Non E-Purchasing (di SPSE) berdasarkan pengumuman RUP pada aplikasi SiRUP</t>
  </si>
  <si>
    <t>Pejabat Pembuat Komitmen yang mempunyai sertifikat kompetensi PPK Tipe C</t>
  </si>
  <si>
    <t>a. Seluruh Pejabat Pembuat Komitmen telah mempunyai sertifikat kompetensi PPK Tipe C
b. Hanya sebagian Pejabat Pembuat Komitmen yang mempunyai sertifikat kompetensi PPK Tipe C
c. Tidak ada Pejabat Pembuat Komitmen yang mempunyai sertifikat kompetensi PPK Tipe C</t>
  </si>
  <si>
    <t>Telah dilakukan penggolongan, kodefikasi, dan pelabelan pada seluruh Barang Milik Negara (BMN) hasil pengadaan tahun berjalan.</t>
  </si>
  <si>
    <t>a. Penyampaian LBP-E1  Tahunan Unaudited pada Unit Akuntansi Pembantu Pengguna Barang (UAPPB-E1) ke Unit Akuntansi Pengguna Barang (UAPB) Tepat Waktu;
b. Penyampaian LBP-E1   Tahunan Unaudited pada Unit Akuntansi Pembantu Pengguna Barang (UAPPB-E1) ke Unit Akuntansi Pengguna Barang (UAPB) Tidak Tepat Waktu.</t>
  </si>
  <si>
    <t xml:space="preserve">a. Penyampaian Laporan Pengawasan dan Pengendalian Eselon I Tahunan Tepat Waktu;                                                                                
b. Penyampaian Laporan Pengawasan dan Pengendalian Eselon I Tahunan Tidak Tepat Waktu.         </t>
  </si>
  <si>
    <t xml:space="preserve">a. Satker telah menerapkan Non E-Tendering &amp; Non E-Purchasing (di SPSE) berdasarkan pengumuman RUP pada aplikasi SiRUP ≥ 50%;
b. Satker telah menerapkan Non E-Tendering &amp; Non E-Purchasing (di SPSE) berdasarkan pengumuman RUP pada aplikasi SiRUP 35 s.d &lt; 50%;
c. Satker telah menerapkan Non E-Tendering &amp; Non E-Purchasing (di SPSE) berdasarkan pengumuman RUP pada aplikasi SiRUP 20% s.d. &lt; 35%;
d. Satker telah menerapkan Non E-Tendering &amp; Non E-Purchasing (di SPSE) berdasarkan pengumuman RUP pada aplikasi SiRUP 5% s.d. &lt; 20%;
e. Satker telah menerapkan Non E-Tendering &amp; Non E-Purchasing (di SPSE) berdasarkan pengumuman RUP pada aplikasi SiRUP &lt; 5%.
</t>
  </si>
  <si>
    <t>Persentase BMN  yang telah diajukan Penetapan Status Penggunaan (PSP)  dibanding dengan BMN yang tercatat di SIMAN</t>
  </si>
  <si>
    <t>Persentase perencanaan/komitmen pembelanjaan barang/jasa melalui e-purchasing dibandingkan dengan total pembelanjaan melalui penyedia pada tahun berjalan</t>
  </si>
  <si>
    <t xml:space="preserve">a. Satker telah menyelesaikan paket hingga paket selesai  ≥ 70% pada aplikasi Katalog Elektronik
b. Satker telah menyelesaikan paket hingga paket selesai 50 s.d &lt; 70% pada aplikasi Katalog Elektronik ;
c. Satker telah menyelesaikan paket hingga paket selesai  30% s.d. &lt; 50% pada aplikasi Katalog Elektronik ;
d. Satker telah menyelesaikan paket hingga paket selesai 10% s.d. &lt; 30% pada aplikasi Katalog Elektronik
e. Satker telah menyelesaikan paket hingga paket selesai &lt; 10% pada aplikasi Katalog Elektronik
</t>
  </si>
  <si>
    <t>PENJELASAN &amp; LINK BUKTI PENDUKUNG</t>
  </si>
  <si>
    <t>UNIT KERJA</t>
  </si>
  <si>
    <t>a. Apabila Unit Eselon I  telah memproses PSP BMN &gt; 90% - 100% dari total BMN yang diperoleh;
b. Apabila Unit Eselon I  telah memproses PSP BMN &gt; 80% - 90% dari total BMN yang diperoleh;
c. Apabila Unit Eselon I telah memproses PSP BMN &gt; 60% - 80% dari total BMN yang diperoleh.
d. Apabila Unit Eselon I telah memproses PSP BMN 40% - 60% dari total BMN yang diperoleh.
e. Apabila Unit Eselon I telah memproses PSP BMN &lt; 40% dari total BMN yang diperoleh.</t>
  </si>
  <si>
    <r>
      <t>a. Nilai perencanaan/komitmen</t>
    </r>
    <r>
      <rPr>
        <i/>
        <sz val="12"/>
        <color theme="1"/>
        <rFont val="Calibri"/>
        <family val="2"/>
        <scheme val="minor"/>
      </rPr>
      <t xml:space="preserve"> e-purchasing</t>
    </r>
    <r>
      <rPr>
        <sz val="12"/>
        <color theme="1"/>
        <rFont val="Calibri"/>
        <family val="2"/>
        <scheme val="minor"/>
      </rPr>
      <t xml:space="preserve"> dibanding total perencanaan penyedia  ≥ 50%;
b. Nilai perencanaan/komitmen </t>
    </r>
    <r>
      <rPr>
        <i/>
        <sz val="12"/>
        <color theme="1"/>
        <rFont val="Calibri"/>
        <family val="2"/>
        <scheme val="minor"/>
      </rPr>
      <t>e-purchasing</t>
    </r>
    <r>
      <rPr>
        <sz val="12"/>
        <color theme="1"/>
        <rFont val="Calibri"/>
        <family val="2"/>
        <scheme val="minor"/>
      </rPr>
      <t xml:space="preserve"> dibanding total perencanaan penyedia 40% s.d. &lt; 50%;
c. Nilai perencanaan/komitmen </t>
    </r>
    <r>
      <rPr>
        <i/>
        <sz val="12"/>
        <color theme="1"/>
        <rFont val="Calibri"/>
        <family val="2"/>
        <scheme val="minor"/>
      </rPr>
      <t>e-purchasing</t>
    </r>
    <r>
      <rPr>
        <sz val="12"/>
        <color theme="1"/>
        <rFont val="Calibri"/>
        <family val="2"/>
        <scheme val="minor"/>
      </rPr>
      <t xml:space="preserve"> dibanding total perencanaan penyedia 30% s.d. &lt; 40% ;
d. Nilai perencanaan/komitmen e-purchasing dibanding total perencanaan penyedia 20% s.d. &lt; 30%;
e. Nilai perencanaan/komitmen </t>
    </r>
    <r>
      <rPr>
        <i/>
        <sz val="12"/>
        <color theme="1"/>
        <rFont val="Calibri"/>
        <family val="2"/>
        <scheme val="minor"/>
      </rPr>
      <t>e-purchasing</t>
    </r>
    <r>
      <rPr>
        <sz val="12"/>
        <color theme="1"/>
        <rFont val="Calibri"/>
        <family val="2"/>
        <scheme val="minor"/>
      </rPr>
      <t xml:space="preserve"> dibanding total perencanaan penyedia &lt; 20%</t>
    </r>
  </si>
  <si>
    <r>
      <t xml:space="preserve">a. Pelaksanaan </t>
    </r>
    <r>
      <rPr>
        <i/>
        <sz val="12"/>
        <rFont val="Calibri"/>
        <family val="2"/>
        <scheme val="minor"/>
      </rPr>
      <t xml:space="preserve">e-purchasing </t>
    </r>
    <r>
      <rPr>
        <sz val="12"/>
        <rFont val="Calibri"/>
        <family val="2"/>
        <scheme val="minor"/>
      </rPr>
      <t xml:space="preserve">dibanding total perencanaan/komitmen </t>
    </r>
    <r>
      <rPr>
        <i/>
        <sz val="12"/>
        <rFont val="Calibri"/>
        <family val="2"/>
        <scheme val="minor"/>
      </rPr>
      <t>e-purchasing</t>
    </r>
    <r>
      <rPr>
        <sz val="12"/>
        <rFont val="Calibri"/>
        <family val="2"/>
        <scheme val="minor"/>
      </rPr>
      <t xml:space="preserve"> ≥ 80%;
b. Pelaksanaan </t>
    </r>
    <r>
      <rPr>
        <i/>
        <sz val="12"/>
        <rFont val="Calibri"/>
        <family val="2"/>
        <scheme val="minor"/>
      </rPr>
      <t>e-purchasing</t>
    </r>
    <r>
      <rPr>
        <sz val="12"/>
        <rFont val="Calibri"/>
        <family val="2"/>
        <scheme val="minor"/>
      </rPr>
      <t xml:space="preserve"> dibanding total perencanaan/komitmen </t>
    </r>
    <r>
      <rPr>
        <i/>
        <sz val="12"/>
        <rFont val="Calibri"/>
        <family val="2"/>
        <scheme val="minor"/>
      </rPr>
      <t>e-purchasing</t>
    </r>
    <r>
      <rPr>
        <sz val="12"/>
        <rFont val="Calibri"/>
        <family val="2"/>
        <scheme val="minor"/>
      </rPr>
      <t xml:space="preserve"> 60% s.d. &lt; 80%
c. Pelaksanaan e-purchasing dibanding total perencanaan/komitmen</t>
    </r>
    <r>
      <rPr>
        <i/>
        <sz val="12"/>
        <rFont val="Calibri"/>
        <family val="2"/>
        <scheme val="minor"/>
      </rPr>
      <t xml:space="preserve"> e-purchasing </t>
    </r>
    <r>
      <rPr>
        <sz val="12"/>
        <rFont val="Calibri"/>
        <family val="2"/>
        <scheme val="minor"/>
      </rPr>
      <t xml:space="preserve">40% s.d. &lt; 60%
d. Pelaksanaan </t>
    </r>
    <r>
      <rPr>
        <i/>
        <sz val="12"/>
        <rFont val="Calibri"/>
        <family val="2"/>
        <scheme val="minor"/>
      </rPr>
      <t>e-purchasing</t>
    </r>
    <r>
      <rPr>
        <sz val="12"/>
        <rFont val="Calibri"/>
        <family val="2"/>
        <scheme val="minor"/>
      </rPr>
      <t xml:space="preserve"> dibanding total komitmen/perencanaan </t>
    </r>
    <r>
      <rPr>
        <i/>
        <sz val="12"/>
        <rFont val="Calibri"/>
        <family val="2"/>
        <scheme val="minor"/>
      </rPr>
      <t xml:space="preserve">e-purchasing </t>
    </r>
    <r>
      <rPr>
        <sz val="12"/>
        <rFont val="Calibri"/>
        <family val="2"/>
        <scheme val="minor"/>
      </rPr>
      <t>&lt; 40%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</si>
</sst>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00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"/>
    <xf numFmtId="0" fontId="1" fillId="0" borderId="0" xfId="2" applyAlignment="1">
      <alignment horizontal="center" vertic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vertical="top"/>
    </xf>
    <xf numFmtId="0" fontId="5" fillId="0" borderId="0" xfId="2" applyFont="1"/>
    <xf numFmtId="0" fontId="4" fillId="0" borderId="0" xfId="2" applyFont="1"/>
    <xf numFmtId="3" fontId="6" fillId="0" borderId="0" xfId="0" applyNumberFormat="1" applyFont="1"/>
    <xf numFmtId="164" fontId="0" fillId="0" borderId="0" xfId="5" applyFont="1"/>
    <xf numFmtId="9" fontId="0" fillId="0" borderId="0" xfId="1" applyFont="1"/>
    <xf numFmtId="0" fontId="7" fillId="0" borderId="0" xfId="2" applyFont="1" applyAlignment="1">
      <alignment horizontal="center" vertical="center"/>
    </xf>
    <xf numFmtId="0" fontId="8" fillId="0" borderId="0" xfId="2" applyFont="1"/>
    <xf numFmtId="0" fontId="7" fillId="0" borderId="0" xfId="2" applyFont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vertical="center" wrapText="1"/>
    </xf>
    <xf numFmtId="9" fontId="8" fillId="0" borderId="2" xfId="1" quotePrefix="1" applyFont="1" applyFill="1" applyBorder="1" applyAlignment="1">
      <alignment horizontal="center" vertical="center"/>
    </xf>
    <xf numFmtId="0" fontId="9" fillId="0" borderId="2" xfId="2" applyFont="1" applyBorder="1" applyAlignment="1">
      <alignment vertical="center" wrapText="1"/>
    </xf>
    <xf numFmtId="9" fontId="8" fillId="0" borderId="2" xfId="2" applyNumberFormat="1" applyFont="1" applyFill="1" applyBorder="1" applyAlignment="1">
      <alignment horizontal="center" vertical="center"/>
    </xf>
    <xf numFmtId="0" fontId="7" fillId="0" borderId="2" xfId="2" applyFont="1" applyBorder="1" applyAlignment="1">
      <alignment vertical="center" wrapText="1"/>
    </xf>
    <xf numFmtId="9" fontId="8" fillId="0" borderId="2" xfId="2" applyNumberFormat="1" applyFont="1" applyFill="1" applyBorder="1" applyAlignment="1">
      <alignment vertical="center"/>
    </xf>
    <xf numFmtId="0" fontId="9" fillId="0" borderId="2" xfId="2" applyFont="1" applyBorder="1" applyAlignment="1">
      <alignment horizontal="center" vertical="center"/>
    </xf>
    <xf numFmtId="9" fontId="9" fillId="0" borderId="2" xfId="2" applyNumberFormat="1" applyFont="1" applyFill="1" applyBorder="1" applyAlignment="1">
      <alignment horizontal="center" vertical="center"/>
    </xf>
    <xf numFmtId="9" fontId="8" fillId="0" borderId="2" xfId="2" applyNumberFormat="1" applyFont="1" applyBorder="1" applyAlignment="1">
      <alignment horizontal="center" vertical="center"/>
    </xf>
    <xf numFmtId="9" fontId="9" fillId="0" borderId="2" xfId="2" applyNumberFormat="1" applyFont="1" applyBorder="1" applyAlignment="1">
      <alignment horizontal="center" vertical="center"/>
    </xf>
    <xf numFmtId="166" fontId="9" fillId="0" borderId="2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8" fillId="0" borderId="0" xfId="2" applyFont="1" applyAlignment="1">
      <alignment wrapText="1"/>
    </xf>
    <xf numFmtId="9" fontId="7" fillId="0" borderId="0" xfId="2" applyNumberFormat="1" applyFont="1" applyFill="1" applyAlignment="1">
      <alignment horizontal="center"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center" vertical="top"/>
    </xf>
    <xf numFmtId="0" fontId="8" fillId="0" borderId="0" xfId="2" applyFont="1" applyFill="1" applyAlignment="1">
      <alignment horizontal="center" vertical="top"/>
    </xf>
    <xf numFmtId="0" fontId="8" fillId="0" borderId="0" xfId="2" applyFont="1" applyAlignment="1">
      <alignment vertical="top" wrapText="1"/>
    </xf>
    <xf numFmtId="0" fontId="7" fillId="0" borderId="0" xfId="2" applyFont="1" applyAlignment="1">
      <alignment horizontal="center" vertical="top"/>
    </xf>
    <xf numFmtId="43" fontId="7" fillId="0" borderId="0" xfId="4" applyFont="1" applyFill="1" applyAlignment="1">
      <alignment horizontal="center" vertical="top"/>
    </xf>
    <xf numFmtId="43" fontId="7" fillId="0" borderId="0" xfId="2" applyNumberFormat="1" applyFont="1" applyAlignment="1">
      <alignment horizontal="center" vertical="top"/>
    </xf>
    <xf numFmtId="0" fontId="7" fillId="0" borderId="3" xfId="2" applyFont="1" applyBorder="1" applyAlignment="1">
      <alignment horizontal="center" vertical="center"/>
    </xf>
    <xf numFmtId="2" fontId="8" fillId="0" borderId="3" xfId="2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vertical="center" wrapText="1"/>
    </xf>
    <xf numFmtId="2" fontId="9" fillId="0" borderId="3" xfId="2" applyNumberFormat="1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165" fontId="9" fillId="2" borderId="7" xfId="2" applyNumberFormat="1" applyFont="1" applyFill="1" applyBorder="1" applyAlignment="1" applyProtection="1">
      <alignment horizontal="center" vertical="center" wrapText="1"/>
      <protection locked="0"/>
    </xf>
    <xf numFmtId="2" fontId="9" fillId="2" borderId="2" xfId="2" applyNumberFormat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7" fillId="2" borderId="8" xfId="2" applyFont="1" applyFill="1" applyBorder="1"/>
    <xf numFmtId="2" fontId="8" fillId="2" borderId="2" xfId="2" applyNumberFormat="1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vertical="center"/>
    </xf>
    <xf numFmtId="0" fontId="9" fillId="2" borderId="7" xfId="2" applyFont="1" applyFill="1" applyBorder="1" applyAlignment="1">
      <alignment vertical="center" wrapText="1"/>
    </xf>
    <xf numFmtId="0" fontId="9" fillId="2" borderId="2" xfId="2" applyFont="1" applyFill="1" applyBorder="1" applyAlignment="1">
      <alignment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vertical="center"/>
    </xf>
    <xf numFmtId="0" fontId="10" fillId="2" borderId="8" xfId="2" applyFont="1" applyFill="1" applyBorder="1"/>
    <xf numFmtId="0" fontId="9" fillId="2" borderId="8" xfId="2" applyFont="1" applyFill="1" applyBorder="1"/>
    <xf numFmtId="0" fontId="7" fillId="2" borderId="8" xfId="2" applyFont="1" applyFill="1" applyBorder="1" applyAlignment="1">
      <alignment vertical="center" wrapText="1"/>
    </xf>
    <xf numFmtId="165" fontId="9" fillId="2" borderId="9" xfId="2" applyNumberFormat="1" applyFont="1" applyFill="1" applyBorder="1" applyAlignment="1" applyProtection="1">
      <alignment horizontal="center" vertical="center" wrapText="1"/>
      <protection locked="0"/>
    </xf>
    <xf numFmtId="2" fontId="8" fillId="2" borderId="10" xfId="2" applyNumberFormat="1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vertical="center" wrapText="1"/>
    </xf>
    <xf numFmtId="0" fontId="7" fillId="3" borderId="4" xfId="2" applyFont="1" applyFill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0" fontId="7" fillId="3" borderId="6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165" fontId="9" fillId="3" borderId="7" xfId="2" applyNumberFormat="1" applyFont="1" applyFill="1" applyBorder="1" applyAlignment="1" applyProtection="1">
      <alignment horizontal="center" vertical="center" wrapText="1"/>
      <protection locked="0"/>
    </xf>
    <xf numFmtId="2" fontId="9" fillId="3" borderId="2" xfId="2" applyNumberFormat="1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7" fillId="3" borderId="8" xfId="2" applyFont="1" applyFill="1" applyBorder="1"/>
    <xf numFmtId="0" fontId="7" fillId="3" borderId="8" xfId="2" applyFont="1" applyFill="1" applyBorder="1" applyAlignment="1">
      <alignment vertical="center"/>
    </xf>
    <xf numFmtId="0" fontId="9" fillId="3" borderId="7" xfId="2" applyFont="1" applyFill="1" applyBorder="1" applyAlignment="1">
      <alignment vertical="center" wrapText="1"/>
    </xf>
    <xf numFmtId="0" fontId="9" fillId="3" borderId="2" xfId="2" applyFont="1" applyFill="1" applyBorder="1" applyAlignment="1">
      <alignment vertical="center" wrapText="1"/>
    </xf>
    <xf numFmtId="0" fontId="10" fillId="3" borderId="2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vertical="center"/>
    </xf>
    <xf numFmtId="0" fontId="10" fillId="3" borderId="8" xfId="2" applyFont="1" applyFill="1" applyBorder="1"/>
    <xf numFmtId="0" fontId="9" fillId="3" borderId="8" xfId="2" applyFont="1" applyFill="1" applyBorder="1"/>
    <xf numFmtId="0" fontId="7" fillId="3" borderId="8" xfId="2" applyFont="1" applyFill="1" applyBorder="1" applyAlignment="1">
      <alignment vertical="center" wrapText="1"/>
    </xf>
    <xf numFmtId="165" fontId="9" fillId="3" borderId="9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1" xfId="2" applyFont="1" applyFill="1" applyBorder="1" applyAlignment="1">
      <alignment vertical="center" wrapText="1"/>
    </xf>
    <xf numFmtId="0" fontId="9" fillId="0" borderId="2" xfId="2" applyFont="1" applyFill="1" applyBorder="1" applyAlignment="1">
      <alignment vertical="center" wrapText="1"/>
    </xf>
    <xf numFmtId="0" fontId="8" fillId="0" borderId="2" xfId="2" applyFont="1" applyFill="1" applyBorder="1" applyAlignment="1">
      <alignment vertical="center" wrapText="1"/>
    </xf>
    <xf numFmtId="0" fontId="8" fillId="0" borderId="0" xfId="2" applyFont="1" applyFill="1" applyAlignment="1">
      <alignment vertical="top"/>
    </xf>
  </cellXfs>
  <cellStyles count="6">
    <cellStyle name="Comma" xfId="5" builtinId="3"/>
    <cellStyle name="Koma 3" xfId="4" xr:uid="{B7FEA12B-642E-4D8B-9B51-61EFAA76B283}"/>
    <cellStyle name="Normal" xfId="0" builtinId="0"/>
    <cellStyle name="Normal 2" xfId="3" xr:uid="{1AAFBDBA-5C06-4BD5-9089-B4ACD9D1329E}"/>
    <cellStyle name="Normal 3" xfId="2" xr:uid="{9ECECB59-2FE3-4717-81ED-B93699EDE98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A848-099A-462E-AB61-27DE41F935AB}">
  <sheetPr>
    <tabColor rgb="FF92D050"/>
  </sheetPr>
  <dimension ref="B2:N41"/>
  <sheetViews>
    <sheetView tabSelected="1" topLeftCell="A5" zoomScale="61" zoomScaleNormal="61" workbookViewId="0">
      <pane ySplit="4" topLeftCell="A9" activePane="bottomLeft" state="frozen"/>
      <selection activeCell="A5" sqref="A5"/>
      <selection pane="bottomLeft" activeCell="E13" sqref="E13"/>
    </sheetView>
  </sheetViews>
  <sheetFormatPr defaultColWidth="8.85546875" defaultRowHeight="15.75" x14ac:dyDescent="0.25"/>
  <cols>
    <col min="1" max="1" width="3.42578125" style="1" customWidth="1"/>
    <col min="2" max="2" width="5.42578125" style="34" customWidth="1"/>
    <col min="3" max="3" width="41.85546875" style="35" customWidth="1"/>
    <col min="4" max="4" width="15.28515625" style="39" customWidth="1"/>
    <col min="5" max="5" width="72.85546875" style="100" customWidth="1"/>
    <col min="6" max="6" width="13.7109375" style="37" customWidth="1"/>
    <col min="7" max="7" width="14.85546875" style="37" customWidth="1"/>
    <col min="8" max="8" width="10" style="37" customWidth="1"/>
    <col min="9" max="9" width="12" style="38" bestFit="1" customWidth="1"/>
    <col min="10" max="10" width="57.7109375" style="13" customWidth="1"/>
    <col min="11" max="11" width="14.85546875" style="37" customWidth="1"/>
    <col min="12" max="12" width="10" style="37" customWidth="1"/>
    <col min="13" max="13" width="12" style="38" customWidth="1"/>
    <col min="14" max="14" width="57.7109375" style="13" customWidth="1"/>
    <col min="15" max="251" width="8.85546875" style="1"/>
    <col min="252" max="252" width="3.42578125" style="1" customWidth="1"/>
    <col min="253" max="253" width="3.85546875" style="1" customWidth="1"/>
    <col min="254" max="254" width="2.42578125" style="1" customWidth="1"/>
    <col min="255" max="255" width="42.140625" style="1" customWidth="1"/>
    <col min="256" max="256" width="6.42578125" style="1" customWidth="1"/>
    <col min="257" max="257" width="60.42578125" style="1" customWidth="1"/>
    <col min="258" max="258" width="37" style="1" customWidth="1"/>
    <col min="259" max="259" width="35" style="1" customWidth="1"/>
    <col min="260" max="507" width="8.85546875" style="1"/>
    <col min="508" max="508" width="3.42578125" style="1" customWidth="1"/>
    <col min="509" max="509" width="3.85546875" style="1" customWidth="1"/>
    <col min="510" max="510" width="2.42578125" style="1" customWidth="1"/>
    <col min="511" max="511" width="42.140625" style="1" customWidth="1"/>
    <col min="512" max="512" width="6.42578125" style="1" customWidth="1"/>
    <col min="513" max="513" width="60.42578125" style="1" customWidth="1"/>
    <col min="514" max="514" width="37" style="1" customWidth="1"/>
    <col min="515" max="515" width="35" style="1" customWidth="1"/>
    <col min="516" max="763" width="8.85546875" style="1"/>
    <col min="764" max="764" width="3.42578125" style="1" customWidth="1"/>
    <col min="765" max="765" width="3.85546875" style="1" customWidth="1"/>
    <col min="766" max="766" width="2.42578125" style="1" customWidth="1"/>
    <col min="767" max="767" width="42.140625" style="1" customWidth="1"/>
    <col min="768" max="768" width="6.42578125" style="1" customWidth="1"/>
    <col min="769" max="769" width="60.42578125" style="1" customWidth="1"/>
    <col min="770" max="770" width="37" style="1" customWidth="1"/>
    <col min="771" max="771" width="35" style="1" customWidth="1"/>
    <col min="772" max="1019" width="8.85546875" style="1"/>
    <col min="1020" max="1020" width="3.42578125" style="1" customWidth="1"/>
    <col min="1021" max="1021" width="3.85546875" style="1" customWidth="1"/>
    <col min="1022" max="1022" width="2.42578125" style="1" customWidth="1"/>
    <col min="1023" max="1023" width="42.140625" style="1" customWidth="1"/>
    <col min="1024" max="1024" width="6.42578125" style="1" customWidth="1"/>
    <col min="1025" max="1025" width="60.42578125" style="1" customWidth="1"/>
    <col min="1026" max="1026" width="37" style="1" customWidth="1"/>
    <col min="1027" max="1027" width="35" style="1" customWidth="1"/>
    <col min="1028" max="1275" width="8.85546875" style="1"/>
    <col min="1276" max="1276" width="3.42578125" style="1" customWidth="1"/>
    <col min="1277" max="1277" width="3.85546875" style="1" customWidth="1"/>
    <col min="1278" max="1278" width="2.42578125" style="1" customWidth="1"/>
    <col min="1279" max="1279" width="42.140625" style="1" customWidth="1"/>
    <col min="1280" max="1280" width="6.42578125" style="1" customWidth="1"/>
    <col min="1281" max="1281" width="60.42578125" style="1" customWidth="1"/>
    <col min="1282" max="1282" width="37" style="1" customWidth="1"/>
    <col min="1283" max="1283" width="35" style="1" customWidth="1"/>
    <col min="1284" max="1531" width="8.85546875" style="1"/>
    <col min="1532" max="1532" width="3.42578125" style="1" customWidth="1"/>
    <col min="1533" max="1533" width="3.85546875" style="1" customWidth="1"/>
    <col min="1534" max="1534" width="2.42578125" style="1" customWidth="1"/>
    <col min="1535" max="1535" width="42.140625" style="1" customWidth="1"/>
    <col min="1536" max="1536" width="6.42578125" style="1" customWidth="1"/>
    <col min="1537" max="1537" width="60.42578125" style="1" customWidth="1"/>
    <col min="1538" max="1538" width="37" style="1" customWidth="1"/>
    <col min="1539" max="1539" width="35" style="1" customWidth="1"/>
    <col min="1540" max="1787" width="8.85546875" style="1"/>
    <col min="1788" max="1788" width="3.42578125" style="1" customWidth="1"/>
    <col min="1789" max="1789" width="3.85546875" style="1" customWidth="1"/>
    <col min="1790" max="1790" width="2.42578125" style="1" customWidth="1"/>
    <col min="1791" max="1791" width="42.140625" style="1" customWidth="1"/>
    <col min="1792" max="1792" width="6.42578125" style="1" customWidth="1"/>
    <col min="1793" max="1793" width="60.42578125" style="1" customWidth="1"/>
    <col min="1794" max="1794" width="37" style="1" customWidth="1"/>
    <col min="1795" max="1795" width="35" style="1" customWidth="1"/>
    <col min="1796" max="2043" width="8.85546875" style="1"/>
    <col min="2044" max="2044" width="3.42578125" style="1" customWidth="1"/>
    <col min="2045" max="2045" width="3.85546875" style="1" customWidth="1"/>
    <col min="2046" max="2046" width="2.42578125" style="1" customWidth="1"/>
    <col min="2047" max="2047" width="42.140625" style="1" customWidth="1"/>
    <col min="2048" max="2048" width="6.42578125" style="1" customWidth="1"/>
    <col min="2049" max="2049" width="60.42578125" style="1" customWidth="1"/>
    <col min="2050" max="2050" width="37" style="1" customWidth="1"/>
    <col min="2051" max="2051" width="35" style="1" customWidth="1"/>
    <col min="2052" max="2299" width="8.85546875" style="1"/>
    <col min="2300" max="2300" width="3.42578125" style="1" customWidth="1"/>
    <col min="2301" max="2301" width="3.85546875" style="1" customWidth="1"/>
    <col min="2302" max="2302" width="2.42578125" style="1" customWidth="1"/>
    <col min="2303" max="2303" width="42.140625" style="1" customWidth="1"/>
    <col min="2304" max="2304" width="6.42578125" style="1" customWidth="1"/>
    <col min="2305" max="2305" width="60.42578125" style="1" customWidth="1"/>
    <col min="2306" max="2306" width="37" style="1" customWidth="1"/>
    <col min="2307" max="2307" width="35" style="1" customWidth="1"/>
    <col min="2308" max="2555" width="8.85546875" style="1"/>
    <col min="2556" max="2556" width="3.42578125" style="1" customWidth="1"/>
    <col min="2557" max="2557" width="3.85546875" style="1" customWidth="1"/>
    <col min="2558" max="2558" width="2.42578125" style="1" customWidth="1"/>
    <col min="2559" max="2559" width="42.140625" style="1" customWidth="1"/>
    <col min="2560" max="2560" width="6.42578125" style="1" customWidth="1"/>
    <col min="2561" max="2561" width="60.42578125" style="1" customWidth="1"/>
    <col min="2562" max="2562" width="37" style="1" customWidth="1"/>
    <col min="2563" max="2563" width="35" style="1" customWidth="1"/>
    <col min="2564" max="2811" width="8.85546875" style="1"/>
    <col min="2812" max="2812" width="3.42578125" style="1" customWidth="1"/>
    <col min="2813" max="2813" width="3.85546875" style="1" customWidth="1"/>
    <col min="2814" max="2814" width="2.42578125" style="1" customWidth="1"/>
    <col min="2815" max="2815" width="42.140625" style="1" customWidth="1"/>
    <col min="2816" max="2816" width="6.42578125" style="1" customWidth="1"/>
    <col min="2817" max="2817" width="60.42578125" style="1" customWidth="1"/>
    <col min="2818" max="2818" width="37" style="1" customWidth="1"/>
    <col min="2819" max="2819" width="35" style="1" customWidth="1"/>
    <col min="2820" max="3067" width="8.85546875" style="1"/>
    <col min="3068" max="3068" width="3.42578125" style="1" customWidth="1"/>
    <col min="3069" max="3069" width="3.85546875" style="1" customWidth="1"/>
    <col min="3070" max="3070" width="2.42578125" style="1" customWidth="1"/>
    <col min="3071" max="3071" width="42.140625" style="1" customWidth="1"/>
    <col min="3072" max="3072" width="6.42578125" style="1" customWidth="1"/>
    <col min="3073" max="3073" width="60.42578125" style="1" customWidth="1"/>
    <col min="3074" max="3074" width="37" style="1" customWidth="1"/>
    <col min="3075" max="3075" width="35" style="1" customWidth="1"/>
    <col min="3076" max="3323" width="8.85546875" style="1"/>
    <col min="3324" max="3324" width="3.42578125" style="1" customWidth="1"/>
    <col min="3325" max="3325" width="3.85546875" style="1" customWidth="1"/>
    <col min="3326" max="3326" width="2.42578125" style="1" customWidth="1"/>
    <col min="3327" max="3327" width="42.140625" style="1" customWidth="1"/>
    <col min="3328" max="3328" width="6.42578125" style="1" customWidth="1"/>
    <col min="3329" max="3329" width="60.42578125" style="1" customWidth="1"/>
    <col min="3330" max="3330" width="37" style="1" customWidth="1"/>
    <col min="3331" max="3331" width="35" style="1" customWidth="1"/>
    <col min="3332" max="3579" width="8.85546875" style="1"/>
    <col min="3580" max="3580" width="3.42578125" style="1" customWidth="1"/>
    <col min="3581" max="3581" width="3.85546875" style="1" customWidth="1"/>
    <col min="3582" max="3582" width="2.42578125" style="1" customWidth="1"/>
    <col min="3583" max="3583" width="42.140625" style="1" customWidth="1"/>
    <col min="3584" max="3584" width="6.42578125" style="1" customWidth="1"/>
    <col min="3585" max="3585" width="60.42578125" style="1" customWidth="1"/>
    <col min="3586" max="3586" width="37" style="1" customWidth="1"/>
    <col min="3587" max="3587" width="35" style="1" customWidth="1"/>
    <col min="3588" max="3835" width="8.85546875" style="1"/>
    <col min="3836" max="3836" width="3.42578125" style="1" customWidth="1"/>
    <col min="3837" max="3837" width="3.85546875" style="1" customWidth="1"/>
    <col min="3838" max="3838" width="2.42578125" style="1" customWidth="1"/>
    <col min="3839" max="3839" width="42.140625" style="1" customWidth="1"/>
    <col min="3840" max="3840" width="6.42578125" style="1" customWidth="1"/>
    <col min="3841" max="3841" width="60.42578125" style="1" customWidth="1"/>
    <col min="3842" max="3842" width="37" style="1" customWidth="1"/>
    <col min="3843" max="3843" width="35" style="1" customWidth="1"/>
    <col min="3844" max="4091" width="8.85546875" style="1"/>
    <col min="4092" max="4092" width="3.42578125" style="1" customWidth="1"/>
    <col min="4093" max="4093" width="3.85546875" style="1" customWidth="1"/>
    <col min="4094" max="4094" width="2.42578125" style="1" customWidth="1"/>
    <col min="4095" max="4095" width="42.140625" style="1" customWidth="1"/>
    <col min="4096" max="4096" width="6.42578125" style="1" customWidth="1"/>
    <col min="4097" max="4097" width="60.42578125" style="1" customWidth="1"/>
    <col min="4098" max="4098" width="37" style="1" customWidth="1"/>
    <col min="4099" max="4099" width="35" style="1" customWidth="1"/>
    <col min="4100" max="4347" width="8.85546875" style="1"/>
    <col min="4348" max="4348" width="3.42578125" style="1" customWidth="1"/>
    <col min="4349" max="4349" width="3.85546875" style="1" customWidth="1"/>
    <col min="4350" max="4350" width="2.42578125" style="1" customWidth="1"/>
    <col min="4351" max="4351" width="42.140625" style="1" customWidth="1"/>
    <col min="4352" max="4352" width="6.42578125" style="1" customWidth="1"/>
    <col min="4353" max="4353" width="60.42578125" style="1" customWidth="1"/>
    <col min="4354" max="4354" width="37" style="1" customWidth="1"/>
    <col min="4355" max="4355" width="35" style="1" customWidth="1"/>
    <col min="4356" max="4603" width="8.85546875" style="1"/>
    <col min="4604" max="4604" width="3.42578125" style="1" customWidth="1"/>
    <col min="4605" max="4605" width="3.85546875" style="1" customWidth="1"/>
    <col min="4606" max="4606" width="2.42578125" style="1" customWidth="1"/>
    <col min="4607" max="4607" width="42.140625" style="1" customWidth="1"/>
    <col min="4608" max="4608" width="6.42578125" style="1" customWidth="1"/>
    <col min="4609" max="4609" width="60.42578125" style="1" customWidth="1"/>
    <col min="4610" max="4610" width="37" style="1" customWidth="1"/>
    <col min="4611" max="4611" width="35" style="1" customWidth="1"/>
    <col min="4612" max="4859" width="8.85546875" style="1"/>
    <col min="4860" max="4860" width="3.42578125" style="1" customWidth="1"/>
    <col min="4861" max="4861" width="3.85546875" style="1" customWidth="1"/>
    <col min="4862" max="4862" width="2.42578125" style="1" customWidth="1"/>
    <col min="4863" max="4863" width="42.140625" style="1" customWidth="1"/>
    <col min="4864" max="4864" width="6.42578125" style="1" customWidth="1"/>
    <col min="4865" max="4865" width="60.42578125" style="1" customWidth="1"/>
    <col min="4866" max="4866" width="37" style="1" customWidth="1"/>
    <col min="4867" max="4867" width="35" style="1" customWidth="1"/>
    <col min="4868" max="5115" width="8.85546875" style="1"/>
    <col min="5116" max="5116" width="3.42578125" style="1" customWidth="1"/>
    <col min="5117" max="5117" width="3.85546875" style="1" customWidth="1"/>
    <col min="5118" max="5118" width="2.42578125" style="1" customWidth="1"/>
    <col min="5119" max="5119" width="42.140625" style="1" customWidth="1"/>
    <col min="5120" max="5120" width="6.42578125" style="1" customWidth="1"/>
    <col min="5121" max="5121" width="60.42578125" style="1" customWidth="1"/>
    <col min="5122" max="5122" width="37" style="1" customWidth="1"/>
    <col min="5123" max="5123" width="35" style="1" customWidth="1"/>
    <col min="5124" max="5371" width="8.85546875" style="1"/>
    <col min="5372" max="5372" width="3.42578125" style="1" customWidth="1"/>
    <col min="5373" max="5373" width="3.85546875" style="1" customWidth="1"/>
    <col min="5374" max="5374" width="2.42578125" style="1" customWidth="1"/>
    <col min="5375" max="5375" width="42.140625" style="1" customWidth="1"/>
    <col min="5376" max="5376" width="6.42578125" style="1" customWidth="1"/>
    <col min="5377" max="5377" width="60.42578125" style="1" customWidth="1"/>
    <col min="5378" max="5378" width="37" style="1" customWidth="1"/>
    <col min="5379" max="5379" width="35" style="1" customWidth="1"/>
    <col min="5380" max="5627" width="8.85546875" style="1"/>
    <col min="5628" max="5628" width="3.42578125" style="1" customWidth="1"/>
    <col min="5629" max="5629" width="3.85546875" style="1" customWidth="1"/>
    <col min="5630" max="5630" width="2.42578125" style="1" customWidth="1"/>
    <col min="5631" max="5631" width="42.140625" style="1" customWidth="1"/>
    <col min="5632" max="5632" width="6.42578125" style="1" customWidth="1"/>
    <col min="5633" max="5633" width="60.42578125" style="1" customWidth="1"/>
    <col min="5634" max="5634" width="37" style="1" customWidth="1"/>
    <col min="5635" max="5635" width="35" style="1" customWidth="1"/>
    <col min="5636" max="5883" width="8.85546875" style="1"/>
    <col min="5884" max="5884" width="3.42578125" style="1" customWidth="1"/>
    <col min="5885" max="5885" width="3.85546875" style="1" customWidth="1"/>
    <col min="5886" max="5886" width="2.42578125" style="1" customWidth="1"/>
    <col min="5887" max="5887" width="42.140625" style="1" customWidth="1"/>
    <col min="5888" max="5888" width="6.42578125" style="1" customWidth="1"/>
    <col min="5889" max="5889" width="60.42578125" style="1" customWidth="1"/>
    <col min="5890" max="5890" width="37" style="1" customWidth="1"/>
    <col min="5891" max="5891" width="35" style="1" customWidth="1"/>
    <col min="5892" max="6139" width="8.85546875" style="1"/>
    <col min="6140" max="6140" width="3.42578125" style="1" customWidth="1"/>
    <col min="6141" max="6141" width="3.85546875" style="1" customWidth="1"/>
    <col min="6142" max="6142" width="2.42578125" style="1" customWidth="1"/>
    <col min="6143" max="6143" width="42.140625" style="1" customWidth="1"/>
    <col min="6144" max="6144" width="6.42578125" style="1" customWidth="1"/>
    <col min="6145" max="6145" width="60.42578125" style="1" customWidth="1"/>
    <col min="6146" max="6146" width="37" style="1" customWidth="1"/>
    <col min="6147" max="6147" width="35" style="1" customWidth="1"/>
    <col min="6148" max="6395" width="8.85546875" style="1"/>
    <col min="6396" max="6396" width="3.42578125" style="1" customWidth="1"/>
    <col min="6397" max="6397" width="3.85546875" style="1" customWidth="1"/>
    <col min="6398" max="6398" width="2.42578125" style="1" customWidth="1"/>
    <col min="6399" max="6399" width="42.140625" style="1" customWidth="1"/>
    <col min="6400" max="6400" width="6.42578125" style="1" customWidth="1"/>
    <col min="6401" max="6401" width="60.42578125" style="1" customWidth="1"/>
    <col min="6402" max="6402" width="37" style="1" customWidth="1"/>
    <col min="6403" max="6403" width="35" style="1" customWidth="1"/>
    <col min="6404" max="6651" width="8.85546875" style="1"/>
    <col min="6652" max="6652" width="3.42578125" style="1" customWidth="1"/>
    <col min="6653" max="6653" width="3.85546875" style="1" customWidth="1"/>
    <col min="6654" max="6654" width="2.42578125" style="1" customWidth="1"/>
    <col min="6655" max="6655" width="42.140625" style="1" customWidth="1"/>
    <col min="6656" max="6656" width="6.42578125" style="1" customWidth="1"/>
    <col min="6657" max="6657" width="60.42578125" style="1" customWidth="1"/>
    <col min="6658" max="6658" width="37" style="1" customWidth="1"/>
    <col min="6659" max="6659" width="35" style="1" customWidth="1"/>
    <col min="6660" max="6907" width="8.85546875" style="1"/>
    <col min="6908" max="6908" width="3.42578125" style="1" customWidth="1"/>
    <col min="6909" max="6909" width="3.85546875" style="1" customWidth="1"/>
    <col min="6910" max="6910" width="2.42578125" style="1" customWidth="1"/>
    <col min="6911" max="6911" width="42.140625" style="1" customWidth="1"/>
    <col min="6912" max="6912" width="6.42578125" style="1" customWidth="1"/>
    <col min="6913" max="6913" width="60.42578125" style="1" customWidth="1"/>
    <col min="6914" max="6914" width="37" style="1" customWidth="1"/>
    <col min="6915" max="6915" width="35" style="1" customWidth="1"/>
    <col min="6916" max="7163" width="8.85546875" style="1"/>
    <col min="7164" max="7164" width="3.42578125" style="1" customWidth="1"/>
    <col min="7165" max="7165" width="3.85546875" style="1" customWidth="1"/>
    <col min="7166" max="7166" width="2.42578125" style="1" customWidth="1"/>
    <col min="7167" max="7167" width="42.140625" style="1" customWidth="1"/>
    <col min="7168" max="7168" width="6.42578125" style="1" customWidth="1"/>
    <col min="7169" max="7169" width="60.42578125" style="1" customWidth="1"/>
    <col min="7170" max="7170" width="37" style="1" customWidth="1"/>
    <col min="7171" max="7171" width="35" style="1" customWidth="1"/>
    <col min="7172" max="7419" width="8.85546875" style="1"/>
    <col min="7420" max="7420" width="3.42578125" style="1" customWidth="1"/>
    <col min="7421" max="7421" width="3.85546875" style="1" customWidth="1"/>
    <col min="7422" max="7422" width="2.42578125" style="1" customWidth="1"/>
    <col min="7423" max="7423" width="42.140625" style="1" customWidth="1"/>
    <col min="7424" max="7424" width="6.42578125" style="1" customWidth="1"/>
    <col min="7425" max="7425" width="60.42578125" style="1" customWidth="1"/>
    <col min="7426" max="7426" width="37" style="1" customWidth="1"/>
    <col min="7427" max="7427" width="35" style="1" customWidth="1"/>
    <col min="7428" max="7675" width="8.85546875" style="1"/>
    <col min="7676" max="7676" width="3.42578125" style="1" customWidth="1"/>
    <col min="7677" max="7677" width="3.85546875" style="1" customWidth="1"/>
    <col min="7678" max="7678" width="2.42578125" style="1" customWidth="1"/>
    <col min="7679" max="7679" width="42.140625" style="1" customWidth="1"/>
    <col min="7680" max="7680" width="6.42578125" style="1" customWidth="1"/>
    <col min="7681" max="7681" width="60.42578125" style="1" customWidth="1"/>
    <col min="7682" max="7682" width="37" style="1" customWidth="1"/>
    <col min="7683" max="7683" width="35" style="1" customWidth="1"/>
    <col min="7684" max="7931" width="8.85546875" style="1"/>
    <col min="7932" max="7932" width="3.42578125" style="1" customWidth="1"/>
    <col min="7933" max="7933" width="3.85546875" style="1" customWidth="1"/>
    <col min="7934" max="7934" width="2.42578125" style="1" customWidth="1"/>
    <col min="7935" max="7935" width="42.140625" style="1" customWidth="1"/>
    <col min="7936" max="7936" width="6.42578125" style="1" customWidth="1"/>
    <col min="7937" max="7937" width="60.42578125" style="1" customWidth="1"/>
    <col min="7938" max="7938" width="37" style="1" customWidth="1"/>
    <col min="7939" max="7939" width="35" style="1" customWidth="1"/>
    <col min="7940" max="8187" width="8.85546875" style="1"/>
    <col min="8188" max="8188" width="3.42578125" style="1" customWidth="1"/>
    <col min="8189" max="8189" width="3.85546875" style="1" customWidth="1"/>
    <col min="8190" max="8190" width="2.42578125" style="1" customWidth="1"/>
    <col min="8191" max="8191" width="42.140625" style="1" customWidth="1"/>
    <col min="8192" max="8192" width="6.42578125" style="1" customWidth="1"/>
    <col min="8193" max="8193" width="60.42578125" style="1" customWidth="1"/>
    <col min="8194" max="8194" width="37" style="1" customWidth="1"/>
    <col min="8195" max="8195" width="35" style="1" customWidth="1"/>
    <col min="8196" max="8443" width="8.85546875" style="1"/>
    <col min="8444" max="8444" width="3.42578125" style="1" customWidth="1"/>
    <col min="8445" max="8445" width="3.85546875" style="1" customWidth="1"/>
    <col min="8446" max="8446" width="2.42578125" style="1" customWidth="1"/>
    <col min="8447" max="8447" width="42.140625" style="1" customWidth="1"/>
    <col min="8448" max="8448" width="6.42578125" style="1" customWidth="1"/>
    <col min="8449" max="8449" width="60.42578125" style="1" customWidth="1"/>
    <col min="8450" max="8450" width="37" style="1" customWidth="1"/>
    <col min="8451" max="8451" width="35" style="1" customWidth="1"/>
    <col min="8452" max="8699" width="8.85546875" style="1"/>
    <col min="8700" max="8700" width="3.42578125" style="1" customWidth="1"/>
    <col min="8701" max="8701" width="3.85546875" style="1" customWidth="1"/>
    <col min="8702" max="8702" width="2.42578125" style="1" customWidth="1"/>
    <col min="8703" max="8703" width="42.140625" style="1" customWidth="1"/>
    <col min="8704" max="8704" width="6.42578125" style="1" customWidth="1"/>
    <col min="8705" max="8705" width="60.42578125" style="1" customWidth="1"/>
    <col min="8706" max="8706" width="37" style="1" customWidth="1"/>
    <col min="8707" max="8707" width="35" style="1" customWidth="1"/>
    <col min="8708" max="8955" width="8.85546875" style="1"/>
    <col min="8956" max="8956" width="3.42578125" style="1" customWidth="1"/>
    <col min="8957" max="8957" width="3.85546875" style="1" customWidth="1"/>
    <col min="8958" max="8958" width="2.42578125" style="1" customWidth="1"/>
    <col min="8959" max="8959" width="42.140625" style="1" customWidth="1"/>
    <col min="8960" max="8960" width="6.42578125" style="1" customWidth="1"/>
    <col min="8961" max="8961" width="60.42578125" style="1" customWidth="1"/>
    <col min="8962" max="8962" width="37" style="1" customWidth="1"/>
    <col min="8963" max="8963" width="35" style="1" customWidth="1"/>
    <col min="8964" max="9211" width="8.85546875" style="1"/>
    <col min="9212" max="9212" width="3.42578125" style="1" customWidth="1"/>
    <col min="9213" max="9213" width="3.85546875" style="1" customWidth="1"/>
    <col min="9214" max="9214" width="2.42578125" style="1" customWidth="1"/>
    <col min="9215" max="9215" width="42.140625" style="1" customWidth="1"/>
    <col min="9216" max="9216" width="6.42578125" style="1" customWidth="1"/>
    <col min="9217" max="9217" width="60.42578125" style="1" customWidth="1"/>
    <col min="9218" max="9218" width="37" style="1" customWidth="1"/>
    <col min="9219" max="9219" width="35" style="1" customWidth="1"/>
    <col min="9220" max="9467" width="8.85546875" style="1"/>
    <col min="9468" max="9468" width="3.42578125" style="1" customWidth="1"/>
    <col min="9469" max="9469" width="3.85546875" style="1" customWidth="1"/>
    <col min="9470" max="9470" width="2.42578125" style="1" customWidth="1"/>
    <col min="9471" max="9471" width="42.140625" style="1" customWidth="1"/>
    <col min="9472" max="9472" width="6.42578125" style="1" customWidth="1"/>
    <col min="9473" max="9473" width="60.42578125" style="1" customWidth="1"/>
    <col min="9474" max="9474" width="37" style="1" customWidth="1"/>
    <col min="9475" max="9475" width="35" style="1" customWidth="1"/>
    <col min="9476" max="9723" width="8.85546875" style="1"/>
    <col min="9724" max="9724" width="3.42578125" style="1" customWidth="1"/>
    <col min="9725" max="9725" width="3.85546875" style="1" customWidth="1"/>
    <col min="9726" max="9726" width="2.42578125" style="1" customWidth="1"/>
    <col min="9727" max="9727" width="42.140625" style="1" customWidth="1"/>
    <col min="9728" max="9728" width="6.42578125" style="1" customWidth="1"/>
    <col min="9729" max="9729" width="60.42578125" style="1" customWidth="1"/>
    <col min="9730" max="9730" width="37" style="1" customWidth="1"/>
    <col min="9731" max="9731" width="35" style="1" customWidth="1"/>
    <col min="9732" max="9979" width="8.85546875" style="1"/>
    <col min="9980" max="9980" width="3.42578125" style="1" customWidth="1"/>
    <col min="9981" max="9981" width="3.85546875" style="1" customWidth="1"/>
    <col min="9982" max="9982" width="2.42578125" style="1" customWidth="1"/>
    <col min="9983" max="9983" width="42.140625" style="1" customWidth="1"/>
    <col min="9984" max="9984" width="6.42578125" style="1" customWidth="1"/>
    <col min="9985" max="9985" width="60.42578125" style="1" customWidth="1"/>
    <col min="9986" max="9986" width="37" style="1" customWidth="1"/>
    <col min="9987" max="9987" width="35" style="1" customWidth="1"/>
    <col min="9988" max="10235" width="8.85546875" style="1"/>
    <col min="10236" max="10236" width="3.42578125" style="1" customWidth="1"/>
    <col min="10237" max="10237" width="3.85546875" style="1" customWidth="1"/>
    <col min="10238" max="10238" width="2.42578125" style="1" customWidth="1"/>
    <col min="10239" max="10239" width="42.140625" style="1" customWidth="1"/>
    <col min="10240" max="10240" width="6.42578125" style="1" customWidth="1"/>
    <col min="10241" max="10241" width="60.42578125" style="1" customWidth="1"/>
    <col min="10242" max="10242" width="37" style="1" customWidth="1"/>
    <col min="10243" max="10243" width="35" style="1" customWidth="1"/>
    <col min="10244" max="10491" width="8.85546875" style="1"/>
    <col min="10492" max="10492" width="3.42578125" style="1" customWidth="1"/>
    <col min="10493" max="10493" width="3.85546875" style="1" customWidth="1"/>
    <col min="10494" max="10494" width="2.42578125" style="1" customWidth="1"/>
    <col min="10495" max="10495" width="42.140625" style="1" customWidth="1"/>
    <col min="10496" max="10496" width="6.42578125" style="1" customWidth="1"/>
    <col min="10497" max="10497" width="60.42578125" style="1" customWidth="1"/>
    <col min="10498" max="10498" width="37" style="1" customWidth="1"/>
    <col min="10499" max="10499" width="35" style="1" customWidth="1"/>
    <col min="10500" max="10747" width="8.85546875" style="1"/>
    <col min="10748" max="10748" width="3.42578125" style="1" customWidth="1"/>
    <col min="10749" max="10749" width="3.85546875" style="1" customWidth="1"/>
    <col min="10750" max="10750" width="2.42578125" style="1" customWidth="1"/>
    <col min="10751" max="10751" width="42.140625" style="1" customWidth="1"/>
    <col min="10752" max="10752" width="6.42578125" style="1" customWidth="1"/>
    <col min="10753" max="10753" width="60.42578125" style="1" customWidth="1"/>
    <col min="10754" max="10754" width="37" style="1" customWidth="1"/>
    <col min="10755" max="10755" width="35" style="1" customWidth="1"/>
    <col min="10756" max="11003" width="8.85546875" style="1"/>
    <col min="11004" max="11004" width="3.42578125" style="1" customWidth="1"/>
    <col min="11005" max="11005" width="3.85546875" style="1" customWidth="1"/>
    <col min="11006" max="11006" width="2.42578125" style="1" customWidth="1"/>
    <col min="11007" max="11007" width="42.140625" style="1" customWidth="1"/>
    <col min="11008" max="11008" width="6.42578125" style="1" customWidth="1"/>
    <col min="11009" max="11009" width="60.42578125" style="1" customWidth="1"/>
    <col min="11010" max="11010" width="37" style="1" customWidth="1"/>
    <col min="11011" max="11011" width="35" style="1" customWidth="1"/>
    <col min="11012" max="11259" width="8.85546875" style="1"/>
    <col min="11260" max="11260" width="3.42578125" style="1" customWidth="1"/>
    <col min="11261" max="11261" width="3.85546875" style="1" customWidth="1"/>
    <col min="11262" max="11262" width="2.42578125" style="1" customWidth="1"/>
    <col min="11263" max="11263" width="42.140625" style="1" customWidth="1"/>
    <col min="11264" max="11264" width="6.42578125" style="1" customWidth="1"/>
    <col min="11265" max="11265" width="60.42578125" style="1" customWidth="1"/>
    <col min="11266" max="11266" width="37" style="1" customWidth="1"/>
    <col min="11267" max="11267" width="35" style="1" customWidth="1"/>
    <col min="11268" max="11515" width="8.85546875" style="1"/>
    <col min="11516" max="11516" width="3.42578125" style="1" customWidth="1"/>
    <col min="11517" max="11517" width="3.85546875" style="1" customWidth="1"/>
    <col min="11518" max="11518" width="2.42578125" style="1" customWidth="1"/>
    <col min="11519" max="11519" width="42.140625" style="1" customWidth="1"/>
    <col min="11520" max="11520" width="6.42578125" style="1" customWidth="1"/>
    <col min="11521" max="11521" width="60.42578125" style="1" customWidth="1"/>
    <col min="11522" max="11522" width="37" style="1" customWidth="1"/>
    <col min="11523" max="11523" width="35" style="1" customWidth="1"/>
    <col min="11524" max="11771" width="8.85546875" style="1"/>
    <col min="11772" max="11772" width="3.42578125" style="1" customWidth="1"/>
    <col min="11773" max="11773" width="3.85546875" style="1" customWidth="1"/>
    <col min="11774" max="11774" width="2.42578125" style="1" customWidth="1"/>
    <col min="11775" max="11775" width="42.140625" style="1" customWidth="1"/>
    <col min="11776" max="11776" width="6.42578125" style="1" customWidth="1"/>
    <col min="11777" max="11777" width="60.42578125" style="1" customWidth="1"/>
    <col min="11778" max="11778" width="37" style="1" customWidth="1"/>
    <col min="11779" max="11779" width="35" style="1" customWidth="1"/>
    <col min="11780" max="12027" width="8.85546875" style="1"/>
    <col min="12028" max="12028" width="3.42578125" style="1" customWidth="1"/>
    <col min="12029" max="12029" width="3.85546875" style="1" customWidth="1"/>
    <col min="12030" max="12030" width="2.42578125" style="1" customWidth="1"/>
    <col min="12031" max="12031" width="42.140625" style="1" customWidth="1"/>
    <col min="12032" max="12032" width="6.42578125" style="1" customWidth="1"/>
    <col min="12033" max="12033" width="60.42578125" style="1" customWidth="1"/>
    <col min="12034" max="12034" width="37" style="1" customWidth="1"/>
    <col min="12035" max="12035" width="35" style="1" customWidth="1"/>
    <col min="12036" max="12283" width="8.85546875" style="1"/>
    <col min="12284" max="12284" width="3.42578125" style="1" customWidth="1"/>
    <col min="12285" max="12285" width="3.85546875" style="1" customWidth="1"/>
    <col min="12286" max="12286" width="2.42578125" style="1" customWidth="1"/>
    <col min="12287" max="12287" width="42.140625" style="1" customWidth="1"/>
    <col min="12288" max="12288" width="6.42578125" style="1" customWidth="1"/>
    <col min="12289" max="12289" width="60.42578125" style="1" customWidth="1"/>
    <col min="12290" max="12290" width="37" style="1" customWidth="1"/>
    <col min="12291" max="12291" width="35" style="1" customWidth="1"/>
    <col min="12292" max="12539" width="8.85546875" style="1"/>
    <col min="12540" max="12540" width="3.42578125" style="1" customWidth="1"/>
    <col min="12541" max="12541" width="3.85546875" style="1" customWidth="1"/>
    <col min="12542" max="12542" width="2.42578125" style="1" customWidth="1"/>
    <col min="12543" max="12543" width="42.140625" style="1" customWidth="1"/>
    <col min="12544" max="12544" width="6.42578125" style="1" customWidth="1"/>
    <col min="12545" max="12545" width="60.42578125" style="1" customWidth="1"/>
    <col min="12546" max="12546" width="37" style="1" customWidth="1"/>
    <col min="12547" max="12547" width="35" style="1" customWidth="1"/>
    <col min="12548" max="12795" width="8.85546875" style="1"/>
    <col min="12796" max="12796" width="3.42578125" style="1" customWidth="1"/>
    <col min="12797" max="12797" width="3.85546875" style="1" customWidth="1"/>
    <col min="12798" max="12798" width="2.42578125" style="1" customWidth="1"/>
    <col min="12799" max="12799" width="42.140625" style="1" customWidth="1"/>
    <col min="12800" max="12800" width="6.42578125" style="1" customWidth="1"/>
    <col min="12801" max="12801" width="60.42578125" style="1" customWidth="1"/>
    <col min="12802" max="12802" width="37" style="1" customWidth="1"/>
    <col min="12803" max="12803" width="35" style="1" customWidth="1"/>
    <col min="12804" max="13051" width="8.85546875" style="1"/>
    <col min="13052" max="13052" width="3.42578125" style="1" customWidth="1"/>
    <col min="13053" max="13053" width="3.85546875" style="1" customWidth="1"/>
    <col min="13054" max="13054" width="2.42578125" style="1" customWidth="1"/>
    <col min="13055" max="13055" width="42.140625" style="1" customWidth="1"/>
    <col min="13056" max="13056" width="6.42578125" style="1" customWidth="1"/>
    <col min="13057" max="13057" width="60.42578125" style="1" customWidth="1"/>
    <col min="13058" max="13058" width="37" style="1" customWidth="1"/>
    <col min="13059" max="13059" width="35" style="1" customWidth="1"/>
    <col min="13060" max="13307" width="8.85546875" style="1"/>
    <col min="13308" max="13308" width="3.42578125" style="1" customWidth="1"/>
    <col min="13309" max="13309" width="3.85546875" style="1" customWidth="1"/>
    <col min="13310" max="13310" width="2.42578125" style="1" customWidth="1"/>
    <col min="13311" max="13311" width="42.140625" style="1" customWidth="1"/>
    <col min="13312" max="13312" width="6.42578125" style="1" customWidth="1"/>
    <col min="13313" max="13313" width="60.42578125" style="1" customWidth="1"/>
    <col min="13314" max="13314" width="37" style="1" customWidth="1"/>
    <col min="13315" max="13315" width="35" style="1" customWidth="1"/>
    <col min="13316" max="13563" width="8.85546875" style="1"/>
    <col min="13564" max="13564" width="3.42578125" style="1" customWidth="1"/>
    <col min="13565" max="13565" width="3.85546875" style="1" customWidth="1"/>
    <col min="13566" max="13566" width="2.42578125" style="1" customWidth="1"/>
    <col min="13567" max="13567" width="42.140625" style="1" customWidth="1"/>
    <col min="13568" max="13568" width="6.42578125" style="1" customWidth="1"/>
    <col min="13569" max="13569" width="60.42578125" style="1" customWidth="1"/>
    <col min="13570" max="13570" width="37" style="1" customWidth="1"/>
    <col min="13571" max="13571" width="35" style="1" customWidth="1"/>
    <col min="13572" max="13819" width="8.85546875" style="1"/>
    <col min="13820" max="13820" width="3.42578125" style="1" customWidth="1"/>
    <col min="13821" max="13821" width="3.85546875" style="1" customWidth="1"/>
    <col min="13822" max="13822" width="2.42578125" style="1" customWidth="1"/>
    <col min="13823" max="13823" width="42.140625" style="1" customWidth="1"/>
    <col min="13824" max="13824" width="6.42578125" style="1" customWidth="1"/>
    <col min="13825" max="13825" width="60.42578125" style="1" customWidth="1"/>
    <col min="13826" max="13826" width="37" style="1" customWidth="1"/>
    <col min="13827" max="13827" width="35" style="1" customWidth="1"/>
    <col min="13828" max="14075" width="8.85546875" style="1"/>
    <col min="14076" max="14076" width="3.42578125" style="1" customWidth="1"/>
    <col min="14077" max="14077" width="3.85546875" style="1" customWidth="1"/>
    <col min="14078" max="14078" width="2.42578125" style="1" customWidth="1"/>
    <col min="14079" max="14079" width="42.140625" style="1" customWidth="1"/>
    <col min="14080" max="14080" width="6.42578125" style="1" customWidth="1"/>
    <col min="14081" max="14081" width="60.42578125" style="1" customWidth="1"/>
    <col min="14082" max="14082" width="37" style="1" customWidth="1"/>
    <col min="14083" max="14083" width="35" style="1" customWidth="1"/>
    <col min="14084" max="14331" width="8.85546875" style="1"/>
    <col min="14332" max="14332" width="3.42578125" style="1" customWidth="1"/>
    <col min="14333" max="14333" width="3.85546875" style="1" customWidth="1"/>
    <col min="14334" max="14334" width="2.42578125" style="1" customWidth="1"/>
    <col min="14335" max="14335" width="42.140625" style="1" customWidth="1"/>
    <col min="14336" max="14336" width="6.42578125" style="1" customWidth="1"/>
    <col min="14337" max="14337" width="60.42578125" style="1" customWidth="1"/>
    <col min="14338" max="14338" width="37" style="1" customWidth="1"/>
    <col min="14339" max="14339" width="35" style="1" customWidth="1"/>
    <col min="14340" max="14587" width="8.85546875" style="1"/>
    <col min="14588" max="14588" width="3.42578125" style="1" customWidth="1"/>
    <col min="14589" max="14589" width="3.85546875" style="1" customWidth="1"/>
    <col min="14590" max="14590" width="2.42578125" style="1" customWidth="1"/>
    <col min="14591" max="14591" width="42.140625" style="1" customWidth="1"/>
    <col min="14592" max="14592" width="6.42578125" style="1" customWidth="1"/>
    <col min="14593" max="14593" width="60.42578125" style="1" customWidth="1"/>
    <col min="14594" max="14594" width="37" style="1" customWidth="1"/>
    <col min="14595" max="14595" width="35" style="1" customWidth="1"/>
    <col min="14596" max="14843" width="8.85546875" style="1"/>
    <col min="14844" max="14844" width="3.42578125" style="1" customWidth="1"/>
    <col min="14845" max="14845" width="3.85546875" style="1" customWidth="1"/>
    <col min="14846" max="14846" width="2.42578125" style="1" customWidth="1"/>
    <col min="14847" max="14847" width="42.140625" style="1" customWidth="1"/>
    <col min="14848" max="14848" width="6.42578125" style="1" customWidth="1"/>
    <col min="14849" max="14849" width="60.42578125" style="1" customWidth="1"/>
    <col min="14850" max="14850" width="37" style="1" customWidth="1"/>
    <col min="14851" max="14851" width="35" style="1" customWidth="1"/>
    <col min="14852" max="15099" width="8.85546875" style="1"/>
    <col min="15100" max="15100" width="3.42578125" style="1" customWidth="1"/>
    <col min="15101" max="15101" width="3.85546875" style="1" customWidth="1"/>
    <col min="15102" max="15102" width="2.42578125" style="1" customWidth="1"/>
    <col min="15103" max="15103" width="42.140625" style="1" customWidth="1"/>
    <col min="15104" max="15104" width="6.42578125" style="1" customWidth="1"/>
    <col min="15105" max="15105" width="60.42578125" style="1" customWidth="1"/>
    <col min="15106" max="15106" width="37" style="1" customWidth="1"/>
    <col min="15107" max="15107" width="35" style="1" customWidth="1"/>
    <col min="15108" max="15355" width="8.85546875" style="1"/>
    <col min="15356" max="15356" width="3.42578125" style="1" customWidth="1"/>
    <col min="15357" max="15357" width="3.85546875" style="1" customWidth="1"/>
    <col min="15358" max="15358" width="2.42578125" style="1" customWidth="1"/>
    <col min="15359" max="15359" width="42.140625" style="1" customWidth="1"/>
    <col min="15360" max="15360" width="6.42578125" style="1" customWidth="1"/>
    <col min="15361" max="15361" width="60.42578125" style="1" customWidth="1"/>
    <col min="15362" max="15362" width="37" style="1" customWidth="1"/>
    <col min="15363" max="15363" width="35" style="1" customWidth="1"/>
    <col min="15364" max="15611" width="8.85546875" style="1"/>
    <col min="15612" max="15612" width="3.42578125" style="1" customWidth="1"/>
    <col min="15613" max="15613" width="3.85546875" style="1" customWidth="1"/>
    <col min="15614" max="15614" width="2.42578125" style="1" customWidth="1"/>
    <col min="15615" max="15615" width="42.140625" style="1" customWidth="1"/>
    <col min="15616" max="15616" width="6.42578125" style="1" customWidth="1"/>
    <col min="15617" max="15617" width="60.42578125" style="1" customWidth="1"/>
    <col min="15618" max="15618" width="37" style="1" customWidth="1"/>
    <col min="15619" max="15619" width="35" style="1" customWidth="1"/>
    <col min="15620" max="15867" width="8.85546875" style="1"/>
    <col min="15868" max="15868" width="3.42578125" style="1" customWidth="1"/>
    <col min="15869" max="15869" width="3.85546875" style="1" customWidth="1"/>
    <col min="15870" max="15870" width="2.42578125" style="1" customWidth="1"/>
    <col min="15871" max="15871" width="42.140625" style="1" customWidth="1"/>
    <col min="15872" max="15872" width="6.42578125" style="1" customWidth="1"/>
    <col min="15873" max="15873" width="60.42578125" style="1" customWidth="1"/>
    <col min="15874" max="15874" width="37" style="1" customWidth="1"/>
    <col min="15875" max="15875" width="35" style="1" customWidth="1"/>
    <col min="15876" max="16123" width="8.85546875" style="1"/>
    <col min="16124" max="16124" width="3.42578125" style="1" customWidth="1"/>
    <col min="16125" max="16125" width="3.85546875" style="1" customWidth="1"/>
    <col min="16126" max="16126" width="2.42578125" style="1" customWidth="1"/>
    <col min="16127" max="16127" width="42.140625" style="1" customWidth="1"/>
    <col min="16128" max="16128" width="6.42578125" style="1" customWidth="1"/>
    <col min="16129" max="16129" width="60.42578125" style="1" customWidth="1"/>
    <col min="16130" max="16130" width="37" style="1" customWidth="1"/>
    <col min="16131" max="16131" width="35" style="1" customWidth="1"/>
    <col min="16132" max="16384" width="8.85546875" style="1"/>
  </cols>
  <sheetData>
    <row r="2" spans="2:14" ht="30" customHeight="1" x14ac:dyDescent="0.25">
      <c r="B2" s="12" t="s">
        <v>0</v>
      </c>
      <c r="C2" s="12"/>
      <c r="D2" s="12"/>
      <c r="E2" s="12"/>
      <c r="F2" s="12"/>
      <c r="G2" s="12"/>
      <c r="H2" s="12"/>
      <c r="I2" s="12"/>
      <c r="K2" s="13"/>
      <c r="L2" s="13"/>
      <c r="M2" s="13"/>
    </row>
    <row r="3" spans="2:14" ht="16.5" customHeight="1" x14ac:dyDescent="0.25">
      <c r="B3" s="14"/>
      <c r="C3" s="14"/>
      <c r="D3" s="15"/>
      <c r="E3" s="15"/>
      <c r="F3" s="14"/>
      <c r="G3" s="14"/>
      <c r="H3" s="14"/>
      <c r="I3" s="14"/>
      <c r="K3" s="14"/>
      <c r="L3" s="14"/>
      <c r="M3" s="14"/>
    </row>
    <row r="4" spans="2:14" ht="18" customHeight="1" x14ac:dyDescent="0.25">
      <c r="B4" s="16"/>
      <c r="C4" s="16"/>
      <c r="D4" s="17"/>
      <c r="E4" s="17"/>
      <c r="F4" s="16"/>
      <c r="G4" s="16"/>
      <c r="H4" s="16"/>
      <c r="I4" s="16"/>
      <c r="K4" s="16"/>
      <c r="L4" s="16"/>
      <c r="M4" s="16"/>
    </row>
    <row r="5" spans="2:14" ht="18" customHeight="1" thickBot="1" x14ac:dyDescent="0.3">
      <c r="B5" s="16"/>
      <c r="C5" s="16"/>
      <c r="D5" s="17"/>
      <c r="E5" s="17"/>
      <c r="F5" s="16"/>
      <c r="G5" s="48"/>
      <c r="H5" s="48"/>
      <c r="I5" s="48"/>
      <c r="K5" s="48"/>
      <c r="L5" s="48"/>
      <c r="M5" s="48"/>
    </row>
    <row r="6" spans="2:14" ht="18" customHeight="1" x14ac:dyDescent="0.25">
      <c r="B6" s="16"/>
      <c r="C6" s="16"/>
      <c r="D6" s="17"/>
      <c r="E6" s="17"/>
      <c r="F6" s="16"/>
      <c r="G6" s="49" t="s">
        <v>63</v>
      </c>
      <c r="H6" s="50"/>
      <c r="I6" s="50"/>
      <c r="J6" s="51"/>
      <c r="K6" s="75" t="s">
        <v>63</v>
      </c>
      <c r="L6" s="76"/>
      <c r="M6" s="76"/>
      <c r="N6" s="77"/>
    </row>
    <row r="7" spans="2:14" ht="18" customHeight="1" x14ac:dyDescent="0.25">
      <c r="B7" s="16"/>
      <c r="C7" s="16"/>
      <c r="D7" s="17"/>
      <c r="E7" s="17"/>
      <c r="F7" s="16"/>
      <c r="G7" s="52" t="s">
        <v>6</v>
      </c>
      <c r="H7" s="53"/>
      <c r="I7" s="53"/>
      <c r="J7" s="54" t="s">
        <v>62</v>
      </c>
      <c r="K7" s="78" t="s">
        <v>6</v>
      </c>
      <c r="L7" s="79"/>
      <c r="M7" s="79"/>
      <c r="N7" s="80" t="s">
        <v>62</v>
      </c>
    </row>
    <row r="8" spans="2:14" s="2" customFormat="1" ht="22.7" customHeight="1" x14ac:dyDescent="0.25">
      <c r="B8" s="18" t="s">
        <v>1</v>
      </c>
      <c r="C8" s="19" t="s">
        <v>2</v>
      </c>
      <c r="D8" s="20" t="s">
        <v>3</v>
      </c>
      <c r="E8" s="20" t="s">
        <v>4</v>
      </c>
      <c r="F8" s="44" t="s">
        <v>5</v>
      </c>
      <c r="G8" s="55" t="s">
        <v>6</v>
      </c>
      <c r="H8" s="56" t="s">
        <v>7</v>
      </c>
      <c r="I8" s="56" t="s">
        <v>8</v>
      </c>
      <c r="J8" s="54"/>
      <c r="K8" s="81" t="s">
        <v>6</v>
      </c>
      <c r="L8" s="82" t="s">
        <v>7</v>
      </c>
      <c r="M8" s="82" t="s">
        <v>8</v>
      </c>
      <c r="N8" s="80"/>
    </row>
    <row r="9" spans="2:14" s="2" customFormat="1" ht="46.5" customHeight="1" x14ac:dyDescent="0.25">
      <c r="B9" s="18" t="s">
        <v>9</v>
      </c>
      <c r="C9" s="21" t="s">
        <v>10</v>
      </c>
      <c r="D9" s="20"/>
      <c r="E9" s="20"/>
      <c r="F9" s="44"/>
      <c r="G9" s="55"/>
      <c r="H9" s="56"/>
      <c r="I9" s="56">
        <f>SUM(I10:I13)</f>
        <v>25</v>
      </c>
      <c r="J9" s="57"/>
      <c r="K9" s="81"/>
      <c r="L9" s="82"/>
      <c r="M9" s="82">
        <f>SUM(M10:M13)</f>
        <v>25</v>
      </c>
      <c r="N9" s="83"/>
    </row>
    <row r="10" spans="2:14" s="3" customFormat="1" ht="63" x14ac:dyDescent="0.25">
      <c r="B10" s="22">
        <v>1</v>
      </c>
      <c r="C10" s="23" t="s">
        <v>27</v>
      </c>
      <c r="D10" s="24">
        <v>0.05</v>
      </c>
      <c r="E10" s="98" t="s">
        <v>11</v>
      </c>
      <c r="F10" s="45" t="s">
        <v>12</v>
      </c>
      <c r="G10" s="58" t="s">
        <v>18</v>
      </c>
      <c r="H10" s="59">
        <f>IF(F10="Ya/Tidak",IF(G10="Ya",1,IF(G10="Tidak",0,"Blm Diisi")),IF(F10="A/B/C",IF(G10="A",1,IF(G10="B",0.5,IF(G10="C",0,"Blm Diisi"))),IF(F10="A/B/C/D",IF(G10="A",1,IF(G10="B",0.67,IF(G10="C",0.33,IF(G10="D",0,"Blm Diisi")))),IF(F10="A/B/C/D/E",IF(G10="A",1,IF(G10="B",0.75,IF(G10="C",0.5,IF(G10="D",0.25,IF(G10="E",0,"Blm Diisi"))))),IF(F10="%",IF(G10="","Blm Diisi",G10),IF(F10="Jumlah",IF(G10="","Blm Diisi",""),IF(F10="Rupiah",IF(G10="","Blm Diisi",""),IF(F10="","","-"))))))))</f>
        <v>1</v>
      </c>
      <c r="I10" s="60">
        <f>(H10*D10)*100</f>
        <v>5</v>
      </c>
      <c r="J10" s="61"/>
      <c r="K10" s="84" t="s">
        <v>18</v>
      </c>
      <c r="L10" s="85">
        <f>IF(F10="Ya/Tidak",IF(K10="Ya",1,IF(K10="Tidak",0,"Blm Diisi")),IF(F10="A/B/C",IF(K10="A",1,IF(K10="B",0.5,IF(K10="C",0,"Blm Diisi"))),IF(F10="A/B/C/D",IF(K10="A",1,IF(K10="B",0.67,IF(K10="C",0.33,IF(K10="D",0,"Blm Diisi")))),IF(F10="A/B/C/D/E",IF(K10="A",1,IF(K10="B",0.75,IF(K10="C",0.5,IF(K10="D",0.25,IF(K10="E",0,"Blm Diisi"))))),IF(F10="%",IF(K10="","Blm Diisi",K10),IF(F10="Jumlah",IF(K10="","Blm Diisi",""),IF(F10="Rupiah",IF(K10="","Blm Diisi",""),IF(F10="","","-"))))))))</f>
        <v>1</v>
      </c>
      <c r="M10" s="86">
        <f>(L10*D10)*100</f>
        <v>5</v>
      </c>
      <c r="N10" s="87"/>
    </row>
    <row r="11" spans="2:14" s="3" customFormat="1" ht="63" x14ac:dyDescent="0.25">
      <c r="B11" s="22">
        <v>2</v>
      </c>
      <c r="C11" s="23" t="s">
        <v>28</v>
      </c>
      <c r="D11" s="24">
        <v>0.1</v>
      </c>
      <c r="E11" s="98" t="s">
        <v>11</v>
      </c>
      <c r="F11" s="45" t="s">
        <v>12</v>
      </c>
      <c r="G11" s="58" t="s">
        <v>18</v>
      </c>
      <c r="H11" s="59">
        <f>IF(F11="Ya/Tidak",IF(G11="Ya",1,IF(G11="Tidak",0,"Blm Diisi")),IF(F11="A/B/C",IF(G11="A",1,IF(G11="B",0.5,IF(G11="C",0,"Blm Diisi"))),IF(F11="A/B/C/D",IF(G11="A",1,IF(G11="B",0.67,IF(G11="C",0.33,IF(G11="D",0,"Blm Diisi")))),IF(F11="A/B/C/D/E",IF(G11="A",1,IF(G11="B",0.75,IF(G11="C",0.5,IF(G11="D",0.25,IF(G11="E",0,"Blm Diisi"))))),IF(F11="%",IF(G11="","Blm Diisi",G11),IF(F11="Jumlah",IF(G11="","Blm Diisi",""),IF(F11="Rupiah",IF(G11="","Blm Diisi",""),IF(F11="","","-"))))))))</f>
        <v>1</v>
      </c>
      <c r="I11" s="60">
        <f>(H11*D11)*100</f>
        <v>10</v>
      </c>
      <c r="J11" s="61"/>
      <c r="K11" s="84" t="s">
        <v>18</v>
      </c>
      <c r="L11" s="85">
        <f t="shared" ref="L11:L23" si="0">IF(F11="Ya/Tidak",IF(K11="Ya",1,IF(K11="Tidak",0,"Blm Diisi")),IF(F11="A/B/C",IF(K11="A",1,IF(K11="B",0.5,IF(K11="C",0,"Blm Diisi"))),IF(F11="A/B/C/D",IF(K11="A",1,IF(K11="B",0.67,IF(K11="C",0.33,IF(K11="D",0,"Blm Diisi")))),IF(F11="A/B/C/D/E",IF(K11="A",1,IF(K11="B",0.75,IF(K11="C",0.5,IF(K11="D",0.25,IF(K11="E",0,"Blm Diisi"))))),IF(F11="%",IF(K11="","Blm Diisi",K11),IF(F11="Jumlah",IF(K11="","Blm Diisi",""),IF(F11="Rupiah",IF(K11="","Blm Diisi",""),IF(F11="","","-"))))))))</f>
        <v>1</v>
      </c>
      <c r="M11" s="86">
        <f t="shared" ref="M11:M33" si="1">(L11*D11)*100</f>
        <v>10</v>
      </c>
      <c r="N11" s="87"/>
    </row>
    <row r="12" spans="2:14" s="3" customFormat="1" ht="63" x14ac:dyDescent="0.25">
      <c r="B12" s="22">
        <v>3</v>
      </c>
      <c r="C12" s="23" t="s">
        <v>29</v>
      </c>
      <c r="D12" s="24">
        <v>0.05</v>
      </c>
      <c r="E12" s="98" t="s">
        <v>11</v>
      </c>
      <c r="F12" s="45" t="s">
        <v>12</v>
      </c>
      <c r="G12" s="58" t="s">
        <v>18</v>
      </c>
      <c r="H12" s="59">
        <f>IF(F12="Ya/Tidak",IF(G12="Ya",1,IF(G12="Tidak",0,"Blm Diisi")),IF(F12="A/B/C",IF(G12="A",1,IF(G12="B",0.5,IF(G12="C",0,"Blm Diisi"))),IF(F12="A/B/C/D",IF(G12="A",1,IF(G12="B",0.67,IF(G12="C",0.33,IF(G12="D",0,"Blm Diisi")))),IF(F12="A/B/C/D/E",IF(G12="A",1,IF(G12="B",0.75,IF(G12="C",0.5,IF(G12="D",0.25,IF(G12="E",0,"Blm Diisi"))))),IF(F12="%",IF(G12="","Blm Diisi",G12),IF(F12="Jumlah",IF(G12="","Blm Diisi",""),IF(F12="Rupiah",IF(G12="","Blm Diisi",""),IF(F12="","","-"))))))))</f>
        <v>1</v>
      </c>
      <c r="I12" s="60">
        <f>(H12*D12)*100</f>
        <v>5</v>
      </c>
      <c r="J12" s="61"/>
      <c r="K12" s="84" t="s">
        <v>18</v>
      </c>
      <c r="L12" s="85">
        <f t="shared" si="0"/>
        <v>1</v>
      </c>
      <c r="M12" s="86">
        <f t="shared" si="1"/>
        <v>5</v>
      </c>
      <c r="N12" s="87"/>
    </row>
    <row r="13" spans="2:14" s="4" customFormat="1" ht="203.45" customHeight="1" x14ac:dyDescent="0.25">
      <c r="B13" s="22">
        <v>4</v>
      </c>
      <c r="C13" s="23" t="s">
        <v>13</v>
      </c>
      <c r="D13" s="26">
        <v>0.05</v>
      </c>
      <c r="E13" s="98" t="s">
        <v>44</v>
      </c>
      <c r="F13" s="45" t="s">
        <v>14</v>
      </c>
      <c r="G13" s="58" t="s">
        <v>18</v>
      </c>
      <c r="H13" s="62">
        <f>IF(F13="Ya/Tidak",IF(G13="Ya",1,IF(G13="Tidak",0,"Blm Diisi")),IF(F13="A/B/C",IF(G13="A",1,IF(G13="B",0.5,IF(G13="C",0,"Blm Diisi"))),IF(F13="A/B/C/D",IF(G13="A",1,IF(G13="B",0.67,IF(G13="C",0.33,IF(G13="D",0,"Blm Diisi")))),IF(F13="A/B/C/D/E",IF(G13="A",1,IF(G13="B",0.75,IF(G13="C",0.5,IF(G13="D",0.25,IF(G13="E",0,"Blm Diisi"))))),IF(F13="%",IF(G13="","Blm Diisi",G13),IF(F13="Jumlah",IF(G13="","Blm Diisi",""),IF(F13="Rupiah",IF(G13="","Blm Diisi",""),IF(F13="","","-"))))))))</f>
        <v>1</v>
      </c>
      <c r="I13" s="60">
        <f>(H13*D13)*100</f>
        <v>5</v>
      </c>
      <c r="J13" s="63"/>
      <c r="K13" s="84" t="s">
        <v>18</v>
      </c>
      <c r="L13" s="85">
        <f t="shared" si="0"/>
        <v>1</v>
      </c>
      <c r="M13" s="86">
        <f t="shared" si="1"/>
        <v>5</v>
      </c>
      <c r="N13" s="88"/>
    </row>
    <row r="14" spans="2:14" s="4" customFormat="1" ht="39.75" customHeight="1" x14ac:dyDescent="0.25">
      <c r="B14" s="18" t="s">
        <v>16</v>
      </c>
      <c r="C14" s="27" t="s">
        <v>17</v>
      </c>
      <c r="D14" s="28"/>
      <c r="E14" s="98"/>
      <c r="F14" s="46"/>
      <c r="G14" s="64"/>
      <c r="H14" s="65"/>
      <c r="I14" s="66">
        <f>SUM(I15:I25)</f>
        <v>40</v>
      </c>
      <c r="J14" s="63"/>
      <c r="K14" s="89"/>
      <c r="L14" s="90"/>
      <c r="M14" s="91">
        <f>SUM(M15:M25)</f>
        <v>40</v>
      </c>
      <c r="N14" s="88"/>
    </row>
    <row r="15" spans="2:14" s="5" customFormat="1" ht="171" customHeight="1" x14ac:dyDescent="0.25">
      <c r="B15" s="29">
        <v>1</v>
      </c>
      <c r="C15" s="25" t="s">
        <v>30</v>
      </c>
      <c r="D15" s="30">
        <v>0.02</v>
      </c>
      <c r="E15" s="98" t="s">
        <v>56</v>
      </c>
      <c r="F15" s="47" t="s">
        <v>21</v>
      </c>
      <c r="G15" s="58" t="s">
        <v>18</v>
      </c>
      <c r="H15" s="59">
        <f>IF(F15="A/B",IF(G15="A",1,IF(G15="B",0,"Blm Diisi")))</f>
        <v>1</v>
      </c>
      <c r="I15" s="60">
        <f>(H15*D15)*100</f>
        <v>2</v>
      </c>
      <c r="J15" s="67"/>
      <c r="K15" s="84" t="s">
        <v>18</v>
      </c>
      <c r="L15" s="85">
        <f>IF(F15="A/B",IF(K15="A",1,IF(K15="B",0,"Blm Diisi")))</f>
        <v>1</v>
      </c>
      <c r="M15" s="86">
        <f t="shared" si="1"/>
        <v>2</v>
      </c>
      <c r="N15" s="92"/>
    </row>
    <row r="16" spans="2:14" s="5" customFormat="1" ht="63" x14ac:dyDescent="0.25">
      <c r="B16" s="29">
        <v>2</v>
      </c>
      <c r="C16" s="25" t="s">
        <v>31</v>
      </c>
      <c r="D16" s="30">
        <v>0.02</v>
      </c>
      <c r="E16" s="98" t="s">
        <v>57</v>
      </c>
      <c r="F16" s="47" t="s">
        <v>21</v>
      </c>
      <c r="G16" s="58" t="s">
        <v>18</v>
      </c>
      <c r="H16" s="59">
        <f>IF(F16="A/B",IF(G16="A",1,IF(G16="B",0,"Blm Diisi")))</f>
        <v>1</v>
      </c>
      <c r="I16" s="60">
        <f>(H16*D16)*100</f>
        <v>2</v>
      </c>
      <c r="J16" s="67"/>
      <c r="K16" s="84" t="s">
        <v>18</v>
      </c>
      <c r="L16" s="85">
        <f>IF(F16="A/B",IF(K16="A",1,IF(K16="B",0,"Blm Diisi")))</f>
        <v>1</v>
      </c>
      <c r="M16" s="86">
        <f t="shared" si="1"/>
        <v>2</v>
      </c>
      <c r="N16" s="92"/>
    </row>
    <row r="17" spans="2:14" s="5" customFormat="1" ht="161.44999999999999" customHeight="1" x14ac:dyDescent="0.25">
      <c r="B17" s="29">
        <v>3</v>
      </c>
      <c r="C17" s="25" t="s">
        <v>55</v>
      </c>
      <c r="D17" s="30">
        <v>0.05</v>
      </c>
      <c r="E17" s="98" t="s">
        <v>41</v>
      </c>
      <c r="F17" s="45" t="s">
        <v>14</v>
      </c>
      <c r="G17" s="58" t="s">
        <v>18</v>
      </c>
      <c r="H17" s="62">
        <f t="shared" ref="H17:H23" si="2">IF(F17="Ya/Tidak",IF(G17="Ya",1,IF(G17="Tidak",0,"Blm Diisi")),IF(F17="A/B/C",IF(G17="A",1,IF(G17="B",0.5,IF(G17="C",0,"Blm Diisi"))),IF(F17="A/B/C/D",IF(G17="A",1,IF(G17="B",0.67,IF(G17="C",0.33,IF(G17="D",0,"Blm Diisi")))),IF(F17="A/B/C/D/E",IF(G17="A",1,IF(G17="B",0.75,IF(G17="C",0.5,IF(G17="D",0.25,IF(G17="E",0,"Blm Diisi"))))),IF(F17="%",IF(G17="","Blm Diisi",G17),IF(F17="Jumlah",IF(G17="","Blm Diisi",""),IF(F17="Rupiah",IF(G17="","Blm Diisi",""),IF(F17="","","-"))))))))</f>
        <v>1</v>
      </c>
      <c r="I17" s="60">
        <f>(H17*D17)*100</f>
        <v>5</v>
      </c>
      <c r="J17" s="67"/>
      <c r="K17" s="84" t="s">
        <v>18</v>
      </c>
      <c r="L17" s="85">
        <f t="shared" si="0"/>
        <v>1</v>
      </c>
      <c r="M17" s="86">
        <f t="shared" si="1"/>
        <v>5</v>
      </c>
      <c r="N17" s="92"/>
    </row>
    <row r="18" spans="2:14" s="5" customFormat="1" ht="194.45" customHeight="1" x14ac:dyDescent="0.25">
      <c r="B18" s="29">
        <v>4</v>
      </c>
      <c r="C18" s="23" t="s">
        <v>32</v>
      </c>
      <c r="D18" s="26">
        <v>0.05</v>
      </c>
      <c r="E18" s="99" t="s">
        <v>45</v>
      </c>
      <c r="F18" s="45" t="s">
        <v>12</v>
      </c>
      <c r="G18" s="58" t="s">
        <v>18</v>
      </c>
      <c r="H18" s="59">
        <f t="shared" si="2"/>
        <v>1</v>
      </c>
      <c r="I18" s="60">
        <f>(H18*D18)*100</f>
        <v>5</v>
      </c>
      <c r="J18" s="67"/>
      <c r="K18" s="84" t="s">
        <v>18</v>
      </c>
      <c r="L18" s="85">
        <f t="shared" si="0"/>
        <v>1</v>
      </c>
      <c r="M18" s="86">
        <f t="shared" si="1"/>
        <v>5</v>
      </c>
      <c r="N18" s="92"/>
    </row>
    <row r="19" spans="2:14" s="3" customFormat="1" ht="157.69999999999999" customHeight="1" x14ac:dyDescent="0.25">
      <c r="B19" s="29">
        <v>5</v>
      </c>
      <c r="C19" s="23" t="s">
        <v>59</v>
      </c>
      <c r="D19" s="26">
        <v>0.05</v>
      </c>
      <c r="E19" s="99" t="s">
        <v>64</v>
      </c>
      <c r="F19" s="45" t="s">
        <v>14</v>
      </c>
      <c r="G19" s="58" t="s">
        <v>18</v>
      </c>
      <c r="H19" s="62">
        <f t="shared" si="2"/>
        <v>1</v>
      </c>
      <c r="I19" s="60">
        <f>(H19*D19)*100</f>
        <v>5</v>
      </c>
      <c r="J19" s="61"/>
      <c r="K19" s="84" t="s">
        <v>18</v>
      </c>
      <c r="L19" s="85">
        <f t="shared" si="0"/>
        <v>1</v>
      </c>
      <c r="M19" s="86">
        <f t="shared" si="1"/>
        <v>5</v>
      </c>
      <c r="N19" s="87"/>
    </row>
    <row r="20" spans="2:14" s="3" customFormat="1" ht="124.35" customHeight="1" x14ac:dyDescent="0.25">
      <c r="B20" s="29">
        <v>6</v>
      </c>
      <c r="C20" s="23" t="s">
        <v>24</v>
      </c>
      <c r="D20" s="26">
        <v>0.04</v>
      </c>
      <c r="E20" s="99" t="s">
        <v>49</v>
      </c>
      <c r="F20" s="45" t="s">
        <v>12</v>
      </c>
      <c r="G20" s="58" t="s">
        <v>18</v>
      </c>
      <c r="H20" s="59">
        <f t="shared" si="2"/>
        <v>1</v>
      </c>
      <c r="I20" s="60">
        <f>(H20*D20)*100</f>
        <v>4</v>
      </c>
      <c r="J20" s="61"/>
      <c r="K20" s="84" t="s">
        <v>18</v>
      </c>
      <c r="L20" s="85">
        <f t="shared" si="0"/>
        <v>1</v>
      </c>
      <c r="M20" s="86">
        <f t="shared" si="1"/>
        <v>4</v>
      </c>
      <c r="N20" s="87"/>
    </row>
    <row r="21" spans="2:14" s="3" customFormat="1" ht="133.69999999999999" customHeight="1" x14ac:dyDescent="0.25">
      <c r="B21" s="29">
        <v>7</v>
      </c>
      <c r="C21" s="23" t="s">
        <v>33</v>
      </c>
      <c r="D21" s="26">
        <v>0.04</v>
      </c>
      <c r="E21" s="99" t="s">
        <v>40</v>
      </c>
      <c r="F21" s="45" t="s">
        <v>12</v>
      </c>
      <c r="G21" s="58" t="s">
        <v>18</v>
      </c>
      <c r="H21" s="59">
        <f t="shared" si="2"/>
        <v>1</v>
      </c>
      <c r="I21" s="60">
        <f>(H21*D21)*100</f>
        <v>4</v>
      </c>
      <c r="J21" s="61"/>
      <c r="K21" s="84" t="s">
        <v>18</v>
      </c>
      <c r="L21" s="85">
        <f t="shared" si="0"/>
        <v>1</v>
      </c>
      <c r="M21" s="86">
        <f t="shared" si="1"/>
        <v>4</v>
      </c>
      <c r="N21" s="87"/>
    </row>
    <row r="22" spans="2:14" s="3" customFormat="1" ht="92.45" customHeight="1" x14ac:dyDescent="0.25">
      <c r="B22" s="29">
        <v>8</v>
      </c>
      <c r="C22" s="23" t="s">
        <v>38</v>
      </c>
      <c r="D22" s="26">
        <v>0.04</v>
      </c>
      <c r="E22" s="99" t="s">
        <v>39</v>
      </c>
      <c r="F22" s="45" t="s">
        <v>14</v>
      </c>
      <c r="G22" s="58" t="s">
        <v>18</v>
      </c>
      <c r="H22" s="62">
        <f t="shared" si="2"/>
        <v>1</v>
      </c>
      <c r="I22" s="60">
        <f>(H22*D22)*100</f>
        <v>4</v>
      </c>
      <c r="J22" s="61"/>
      <c r="K22" s="84" t="s">
        <v>18</v>
      </c>
      <c r="L22" s="85">
        <f t="shared" si="0"/>
        <v>1</v>
      </c>
      <c r="M22" s="86">
        <f t="shared" si="1"/>
        <v>4</v>
      </c>
      <c r="N22" s="87"/>
    </row>
    <row r="23" spans="2:14" s="3" customFormat="1" ht="133.35" customHeight="1" x14ac:dyDescent="0.25">
      <c r="B23" s="29">
        <v>9</v>
      </c>
      <c r="C23" s="23" t="s">
        <v>34</v>
      </c>
      <c r="D23" s="26">
        <v>0.05</v>
      </c>
      <c r="E23" s="99" t="s">
        <v>42</v>
      </c>
      <c r="F23" s="45" t="s">
        <v>12</v>
      </c>
      <c r="G23" s="58" t="s">
        <v>18</v>
      </c>
      <c r="H23" s="59">
        <f t="shared" si="2"/>
        <v>1</v>
      </c>
      <c r="I23" s="60">
        <f>(H23*D23)*100</f>
        <v>5</v>
      </c>
      <c r="J23" s="61"/>
      <c r="K23" s="84" t="s">
        <v>18</v>
      </c>
      <c r="L23" s="85">
        <f t="shared" si="0"/>
        <v>1</v>
      </c>
      <c r="M23" s="86">
        <f t="shared" si="1"/>
        <v>5</v>
      </c>
      <c r="N23" s="87"/>
    </row>
    <row r="24" spans="2:14" s="7" customFormat="1" ht="73.349999999999994" customHeight="1" x14ac:dyDescent="0.25">
      <c r="B24" s="29">
        <v>10</v>
      </c>
      <c r="C24" s="25" t="s">
        <v>19</v>
      </c>
      <c r="D24" s="30">
        <v>0.02</v>
      </c>
      <c r="E24" s="98" t="s">
        <v>20</v>
      </c>
      <c r="F24" s="47" t="s">
        <v>21</v>
      </c>
      <c r="G24" s="58" t="s">
        <v>18</v>
      </c>
      <c r="H24" s="59">
        <f>IF(F24="A/B",IF(G24="A",1,IF(G24="B",0,"Blm Diisi")))</f>
        <v>1</v>
      </c>
      <c r="I24" s="60">
        <f>(H24*D24)*100</f>
        <v>2</v>
      </c>
      <c r="J24" s="68"/>
      <c r="K24" s="84" t="s">
        <v>18</v>
      </c>
      <c r="L24" s="85">
        <f t="shared" ref="L24:L25" si="3">IF(F24="A/B",IF(K24="A",1,IF(K24="B",0,"Blm Diisi")))</f>
        <v>1</v>
      </c>
      <c r="M24" s="86">
        <f t="shared" si="1"/>
        <v>2</v>
      </c>
      <c r="N24" s="93"/>
    </row>
    <row r="25" spans="2:14" s="3" customFormat="1" ht="73.349999999999994" customHeight="1" x14ac:dyDescent="0.25">
      <c r="B25" s="29">
        <v>11</v>
      </c>
      <c r="C25" s="23" t="s">
        <v>35</v>
      </c>
      <c r="D25" s="26">
        <v>0.02</v>
      </c>
      <c r="E25" s="99" t="s">
        <v>36</v>
      </c>
      <c r="F25" s="47" t="s">
        <v>21</v>
      </c>
      <c r="G25" s="58" t="s">
        <v>18</v>
      </c>
      <c r="H25" s="59">
        <f>IF(F25="A/B",IF(G25="A",1,IF(G25="B",0,"Blm Diisi")))</f>
        <v>1</v>
      </c>
      <c r="I25" s="60">
        <f>(H25*D25)*100</f>
        <v>2</v>
      </c>
      <c r="J25" s="61"/>
      <c r="K25" s="84" t="s">
        <v>18</v>
      </c>
      <c r="L25" s="85">
        <f t="shared" si="3"/>
        <v>1</v>
      </c>
      <c r="M25" s="86">
        <f t="shared" si="1"/>
        <v>2</v>
      </c>
      <c r="N25" s="87"/>
    </row>
    <row r="26" spans="2:14" s="3" customFormat="1" ht="38.25" customHeight="1" x14ac:dyDescent="0.25">
      <c r="B26" s="18" t="s">
        <v>22</v>
      </c>
      <c r="C26" s="27" t="s">
        <v>23</v>
      </c>
      <c r="D26" s="28"/>
      <c r="E26" s="98"/>
      <c r="F26" s="46"/>
      <c r="G26" s="64"/>
      <c r="H26" s="65"/>
      <c r="I26" s="66">
        <f>SUM(I27:I33)</f>
        <v>35</v>
      </c>
      <c r="J26" s="61"/>
      <c r="K26" s="89"/>
      <c r="L26" s="90"/>
      <c r="M26" s="91">
        <f>SUM(M27:M33)</f>
        <v>35</v>
      </c>
      <c r="N26" s="87"/>
    </row>
    <row r="27" spans="2:14" s="3" customFormat="1" ht="193.35" customHeight="1" x14ac:dyDescent="0.25">
      <c r="B27" s="22">
        <v>1</v>
      </c>
      <c r="C27" s="23" t="s">
        <v>25</v>
      </c>
      <c r="D27" s="31">
        <v>0.1</v>
      </c>
      <c r="E27" s="99" t="s">
        <v>51</v>
      </c>
      <c r="F27" s="45" t="s">
        <v>12</v>
      </c>
      <c r="G27" s="58" t="s">
        <v>18</v>
      </c>
      <c r="H27" s="62">
        <f>IF(F27="Ya/Tidak",IF(G27="Ya",1,IF(G27="Tidak",0,"Blm Diisi")),IF(F27="A/B/C",IF(G27="A",1,IF(G27="B",0.5,IF(G27="C",0,"Blm Diisi"))),IF(F27="A/B/C/D",IF(G27="A",1,IF(G27="B",0.67,IF(G27="C",0.33,IF(G27="D",0,"Blm Diisi")))),IF(F27="A/B/C/D/E",IF(G27="A",1,IF(G27="B",0.75,IF(G27="C",0.5,IF(G27="D",0.25,IF(G27="E",0,"Blm Diisi"))))),IF(F27="%",IF(G27="","Blm Diisi",G27),IF(F27="Jumlah",IF(G27="","Blm Diisi",""),IF(F27="Rupiah",IF(G27="","Blm Diisi",""),IF(F27="","","-"))))))))</f>
        <v>1</v>
      </c>
      <c r="I27" s="60">
        <f>(H27*D27)*100</f>
        <v>10</v>
      </c>
      <c r="J27" s="61"/>
      <c r="K27" s="84" t="s">
        <v>18</v>
      </c>
      <c r="L27" s="85">
        <f t="shared" ref="L27:L33" si="4">IF(F27="Ya/Tidak",IF(K27="Ya",1,IF(K27="Tidak",0,"Blm Diisi")),IF(F27="A/B/C",IF(K27="A",1,IF(K27="B",0.5,IF(K27="C",0,"Blm Diisi"))),IF(F27="A/B/C/D",IF(K27="A",1,IF(K27="B",0.67,IF(K27="C",0.33,IF(K27="D",0,"Blm Diisi")))),IF(F27="A/B/C/D/E",IF(K27="A",1,IF(K27="B",0.75,IF(K27="C",0.5,IF(K27="D",0.25,IF(K27="E",0,"Blm Diisi"))))),IF(F27="%",IF(K27="","Blm Diisi",K27),IF(F27="Jumlah",IF(K27="","Blm Diisi",""),IF(F27="Rupiah",IF(K27="","Blm Diisi",""),IF(F27="","","-"))))))))</f>
        <v>1</v>
      </c>
      <c r="M27" s="86">
        <f t="shared" si="1"/>
        <v>10</v>
      </c>
      <c r="N27" s="87"/>
    </row>
    <row r="28" spans="2:14" s="3" customFormat="1" ht="99" customHeight="1" x14ac:dyDescent="0.25">
      <c r="B28" s="29">
        <v>2</v>
      </c>
      <c r="C28" s="23" t="s">
        <v>53</v>
      </c>
      <c r="D28" s="31">
        <v>0.05</v>
      </c>
      <c r="E28" s="98" t="s">
        <v>54</v>
      </c>
      <c r="F28" s="45" t="s">
        <v>15</v>
      </c>
      <c r="G28" s="58" t="s">
        <v>18</v>
      </c>
      <c r="H28" s="62">
        <f>IF(F28="Ya/Tidak",IF(G28="Ya",1,IF(G28="Tidak",0,"Blm Diisi")),IF(F28="A/B/C",IF(G28="A",1,IF(G28="B",0.5,IF(G28="C",0,"Blm Diisi"))),IF(F28="A/B/C/D",IF(G28="A",1,IF(G28="B",0.67,IF(G28="C",0.33,IF(G28="D",0,"Blm Diisi")))),IF(F28="A/B/C/D/E",IF(G28="A",1,IF(G28="B",0.75,IF(G28="C",0.5,IF(G28="D",0.25,IF(G28="E",0,"Blm Diisi"))))),IF(F28="%",IF(G28="","Blm Diisi",G28),IF(F28="Jumlah",IF(G28="","Blm Diisi",""),IF(F28="Rupiah",IF(G28="","Blm Diisi",""),IF(F28="","","-"))))))))</f>
        <v>1</v>
      </c>
      <c r="I28" s="60">
        <f>(H28*D28)*100</f>
        <v>5</v>
      </c>
      <c r="J28" s="61"/>
      <c r="K28" s="84" t="s">
        <v>18</v>
      </c>
      <c r="L28" s="85">
        <f t="shared" si="4"/>
        <v>1</v>
      </c>
      <c r="M28" s="86">
        <f t="shared" si="1"/>
        <v>5</v>
      </c>
      <c r="N28" s="87"/>
    </row>
    <row r="29" spans="2:14" s="8" customFormat="1" ht="182.45" customHeight="1" x14ac:dyDescent="0.25">
      <c r="B29" s="29">
        <v>3</v>
      </c>
      <c r="C29" s="25" t="s">
        <v>26</v>
      </c>
      <c r="D29" s="32">
        <v>0.05</v>
      </c>
      <c r="E29" s="98" t="s">
        <v>43</v>
      </c>
      <c r="F29" s="45" t="s">
        <v>12</v>
      </c>
      <c r="G29" s="58" t="s">
        <v>18</v>
      </c>
      <c r="H29" s="59">
        <f>IF(F29="Ya/Tidak",IF(G29="Ya",1,IF(G29="Tidak",0,"Blm Diisi")),IF(F29="A/B/C",IF(G29="A",1,IF(G29="B",0.5,IF(G29="C",0,"Blm Diisi"))),IF(F29="A/B/C/D",IF(G29="A",1,IF(G29="B",0.67,IF(G29="C",0.33,IF(G29="D",0,"Blm Diisi")))),IF(F29="A/B/C/D/E",IF(G29="A",1,IF(G29="B",0.75,IF(G29="C",0.5,IF(G29="D",0.25,IF(G29="E",0,"Blm Diisi"))))),IF(F29="%",IF(G29="","Blm Diisi",G29),IF(F29="Jumlah",IF(G29="","Blm Diisi",""),IF(F29="Rupiah",IF(G29="","Blm Diisi",""),IF(F29="","","-"))))))))</f>
        <v>1</v>
      </c>
      <c r="I29" s="60">
        <f>(H29*D29)*100</f>
        <v>5</v>
      </c>
      <c r="J29" s="69"/>
      <c r="K29" s="84" t="s">
        <v>18</v>
      </c>
      <c r="L29" s="85">
        <f t="shared" si="4"/>
        <v>1</v>
      </c>
      <c r="M29" s="86">
        <f t="shared" si="1"/>
        <v>5</v>
      </c>
      <c r="N29" s="94"/>
    </row>
    <row r="30" spans="2:14" s="8" customFormat="1" ht="166.7" customHeight="1" x14ac:dyDescent="0.25">
      <c r="B30" s="29">
        <v>4</v>
      </c>
      <c r="C30" s="25" t="s">
        <v>60</v>
      </c>
      <c r="D30" s="30">
        <v>0.05</v>
      </c>
      <c r="E30" s="99" t="s">
        <v>65</v>
      </c>
      <c r="F30" s="45" t="s">
        <v>14</v>
      </c>
      <c r="G30" s="58" t="s">
        <v>18</v>
      </c>
      <c r="H30" s="62">
        <f t="shared" ref="H30" si="5">IF(F30="Ya/Tidak",IF(G30="Ya",1,IF(G30="Tidak",0,"Blm Diisi")),IF(F30="A/B/C",IF(G30="A",1,IF(G30="B",0.5,IF(G30="C",0,"Blm Diisi"))),IF(F30="A/B/C/D",IF(G30="A",1,IF(G30="B",0.67,IF(G30="C",0.33,IF(G30="D",0,"Blm Diisi")))),IF(F30="A/B/C/D/E",IF(G30="A",1,IF(G30="B",0.75,IF(G30="C",0.5,IF(G30="D",0.25,IF(G30="E",0,"Blm Diisi"))))),IF(F30="%",IF(G30="","Blm Diisi",G30),IF(F30="Jumlah",IF(G30="","Blm Diisi",""),IF(F30="Rupiah",IF(G30="","Blm Diisi",""),IF(F30="","","-"))))))))</f>
        <v>1</v>
      </c>
      <c r="I30" s="60">
        <f>(H30*D30)*100</f>
        <v>5</v>
      </c>
      <c r="J30" s="70"/>
      <c r="K30" s="84" t="s">
        <v>18</v>
      </c>
      <c r="L30" s="85">
        <f t="shared" si="4"/>
        <v>1</v>
      </c>
      <c r="M30" s="86">
        <f t="shared" si="1"/>
        <v>5</v>
      </c>
      <c r="N30" s="95"/>
    </row>
    <row r="31" spans="2:14" s="7" customFormat="1" ht="141" customHeight="1" x14ac:dyDescent="0.25">
      <c r="B31" s="29">
        <v>5</v>
      </c>
      <c r="C31" s="25" t="s">
        <v>37</v>
      </c>
      <c r="D31" s="30">
        <v>0.05</v>
      </c>
      <c r="E31" s="98" t="s">
        <v>66</v>
      </c>
      <c r="F31" s="45" t="s">
        <v>12</v>
      </c>
      <c r="G31" s="58" t="s">
        <v>18</v>
      </c>
      <c r="H31" s="59">
        <f>IF(F31="Ya/Tidak",IF(G31="Ya",1,IF(G31="Tidak",0,"Blm Diisi")),IF(F31="A/B/C",IF(G31="A",1,IF(G31="B",0.5,IF(G31="C",0,"Blm Diisi"))),IF(F31="A/B/C/D",IF(G31="A",1,IF(G31="B",0.67,IF(G31="C",0.33,IF(G31="D",0,"Blm Diisi")))),IF(F31="A/B/C/D/E",IF(G31="A",1,IF(G31="B",0.75,IF(G31="C",0.5,IF(G31="D",0.25,IF(G31="E",0,"Blm Diisi"))))),IF(F31="%",IF(G31="","Blm Diisi",G31),IF(F31="Jumlah",IF(G31="","Blm Diisi",""),IF(F31="Rupiah",IF(G31="","Blm Diisi",""),IF(F31="","","-"))))))))</f>
        <v>1</v>
      </c>
      <c r="I31" s="60">
        <f>(H31*D31)*100</f>
        <v>5</v>
      </c>
      <c r="J31" s="68"/>
      <c r="K31" s="84" t="s">
        <v>18</v>
      </c>
      <c r="L31" s="85">
        <f t="shared" si="4"/>
        <v>1</v>
      </c>
      <c r="M31" s="86">
        <f t="shared" si="1"/>
        <v>5</v>
      </c>
      <c r="N31" s="93"/>
    </row>
    <row r="32" spans="2:14" s="3" customFormat="1" ht="189.6" customHeight="1" x14ac:dyDescent="0.25">
      <c r="B32" s="29">
        <v>6</v>
      </c>
      <c r="C32" s="23" t="s">
        <v>50</v>
      </c>
      <c r="D32" s="33">
        <v>2.5000000000000001E-2</v>
      </c>
      <c r="E32" s="99" t="s">
        <v>61</v>
      </c>
      <c r="F32" s="45" t="s">
        <v>14</v>
      </c>
      <c r="G32" s="58" t="s">
        <v>18</v>
      </c>
      <c r="H32" s="62">
        <f t="shared" ref="H32:H33" si="6">IF(F32="Ya/Tidak",IF(G32="Ya",1,IF(G32="Tidak",0,"Blm Diisi")),IF(F32="A/B/C",IF(G32="A",1,IF(G32="B",0.5,IF(G32="C",0,"Blm Diisi"))),IF(F32="A/B/C/D",IF(G32="A",1,IF(G32="B",0.67,IF(G32="C",0.33,IF(G32="D",0,"Blm Diisi")))),IF(F32="A/B/C/D/E",IF(G32="A",1,IF(G32="B",0.75,IF(G32="C",0.5,IF(G32="D",0.25,IF(G32="E",0,"Blm Diisi"))))),IF(F32="%",IF(G32="","Blm Diisi",G32),IF(F32="Jumlah",IF(G32="","Blm Diisi",""),IF(F32="Rupiah",IF(G32="","Blm Diisi",""),IF(F32="","","-"))))))))</f>
        <v>1</v>
      </c>
      <c r="I32" s="60">
        <f>(H32*D32)*100</f>
        <v>2.5</v>
      </c>
      <c r="J32" s="70"/>
      <c r="K32" s="84" t="s">
        <v>18</v>
      </c>
      <c r="L32" s="85">
        <f t="shared" si="4"/>
        <v>1</v>
      </c>
      <c r="M32" s="86">
        <f t="shared" si="1"/>
        <v>2.5</v>
      </c>
      <c r="N32" s="95"/>
    </row>
    <row r="33" spans="2:14" s="7" customFormat="1" ht="226.5" customHeight="1" thickBot="1" x14ac:dyDescent="0.3">
      <c r="B33" s="29">
        <v>7</v>
      </c>
      <c r="C33" s="25" t="s">
        <v>52</v>
      </c>
      <c r="D33" s="33">
        <v>2.5000000000000001E-2</v>
      </c>
      <c r="E33" s="98" t="s">
        <v>58</v>
      </c>
      <c r="F33" s="45" t="s">
        <v>14</v>
      </c>
      <c r="G33" s="71" t="s">
        <v>18</v>
      </c>
      <c r="H33" s="72">
        <f t="shared" si="6"/>
        <v>1</v>
      </c>
      <c r="I33" s="73">
        <f>(H33*D33)*100</f>
        <v>2.5</v>
      </c>
      <c r="J33" s="74"/>
      <c r="K33" s="96" t="s">
        <v>18</v>
      </c>
      <c r="L33" s="85">
        <f t="shared" si="4"/>
        <v>1</v>
      </c>
      <c r="M33" s="86">
        <f t="shared" si="1"/>
        <v>2.5</v>
      </c>
      <c r="N33" s="97"/>
    </row>
    <row r="34" spans="2:14" x14ac:dyDescent="0.25">
      <c r="D34" s="36">
        <f>SUM(D10:D33)</f>
        <v>1.0000000000000002</v>
      </c>
    </row>
    <row r="37" spans="2:14" s="6" customFormat="1" x14ac:dyDescent="0.25">
      <c r="B37" s="38"/>
      <c r="C37" s="40"/>
      <c r="D37" s="39"/>
      <c r="E37" s="100"/>
      <c r="F37" s="37"/>
      <c r="G37" s="41"/>
      <c r="H37" s="41"/>
      <c r="I37" s="42"/>
      <c r="J37" s="37"/>
      <c r="K37" s="41"/>
      <c r="L37" s="41"/>
      <c r="M37" s="42"/>
      <c r="N37" s="37"/>
    </row>
    <row r="38" spans="2:14" s="6" customFormat="1" ht="45.6" customHeight="1" x14ac:dyDescent="0.25">
      <c r="B38" s="38"/>
      <c r="C38" s="40"/>
      <c r="D38" s="39"/>
      <c r="E38" s="100"/>
      <c r="F38" s="37"/>
      <c r="G38" s="37"/>
      <c r="H38" s="37"/>
      <c r="I38" s="43"/>
      <c r="J38" s="37"/>
      <c r="K38" s="37"/>
      <c r="L38" s="37"/>
      <c r="M38" s="43"/>
      <c r="N38" s="37"/>
    </row>
    <row r="39" spans="2:14" s="6" customFormat="1" x14ac:dyDescent="0.25">
      <c r="B39" s="38"/>
      <c r="C39" s="40"/>
      <c r="D39" s="39"/>
      <c r="E39" s="100"/>
      <c r="F39" s="37"/>
      <c r="G39" s="37"/>
      <c r="H39" s="37"/>
      <c r="I39" s="38"/>
      <c r="J39" s="37"/>
      <c r="K39" s="37"/>
      <c r="L39" s="37"/>
      <c r="M39" s="38"/>
      <c r="N39" s="37"/>
    </row>
    <row r="40" spans="2:14" s="6" customFormat="1" ht="40.35" customHeight="1" x14ac:dyDescent="0.25">
      <c r="B40" s="38"/>
      <c r="C40" s="40"/>
      <c r="D40" s="39"/>
      <c r="E40" s="100"/>
      <c r="F40" s="37"/>
      <c r="G40" s="37"/>
      <c r="H40" s="37"/>
      <c r="I40" s="38"/>
      <c r="J40" s="37"/>
      <c r="K40" s="37"/>
      <c r="L40" s="37"/>
      <c r="M40" s="38"/>
      <c r="N40" s="37"/>
    </row>
    <row r="41" spans="2:14" s="6" customFormat="1" x14ac:dyDescent="0.25">
      <c r="B41" s="38"/>
      <c r="C41" s="40"/>
      <c r="D41" s="39"/>
      <c r="E41" s="100"/>
      <c r="F41" s="37"/>
      <c r="G41" s="37"/>
      <c r="H41" s="37"/>
      <c r="I41" s="38"/>
      <c r="J41" s="37"/>
      <c r="K41" s="37"/>
      <c r="L41" s="37"/>
      <c r="M41" s="38"/>
      <c r="N41" s="37"/>
    </row>
  </sheetData>
  <mergeCells count="9">
    <mergeCell ref="K6:N6"/>
    <mergeCell ref="K7:M7"/>
    <mergeCell ref="N7:N8"/>
    <mergeCell ref="K37:L37"/>
    <mergeCell ref="B2:I2"/>
    <mergeCell ref="G37:H37"/>
    <mergeCell ref="G7:I7"/>
    <mergeCell ref="J7:J8"/>
    <mergeCell ref="G6:J6"/>
  </mergeCells>
  <conditionalFormatting sqref="G10:G12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{3E278537-7217-4F10-8AFB-33F1770A042F}</x14:id>
        </ext>
      </extLst>
    </cfRule>
  </conditionalFormatting>
  <conditionalFormatting sqref="G15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{0768EC9E-F9B2-49E2-A673-C1459F995C9C}</x14:id>
        </ext>
      </extLst>
    </cfRule>
  </conditionalFormatting>
  <conditionalFormatting sqref="G16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{2025779D-F4C0-4A87-B8B2-92673CC4B43C}</x14:id>
        </ext>
      </extLst>
    </cfRule>
  </conditionalFormatting>
  <conditionalFormatting sqref="G18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{26464533-D727-47A9-88A5-B0BC3A4E5A45}</x14:id>
        </ext>
      </extLst>
    </cfRule>
  </conditionalFormatting>
  <conditionalFormatting sqref="G20:G21 G23:G25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{2FAD9C07-ACFA-45EF-8044-64C8903283FA}</x14:id>
        </ext>
      </extLst>
    </cfRule>
  </conditionalFormatting>
  <conditionalFormatting sqref="G27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{7171AD9C-024F-4AF6-A78B-0B2F968A4DEA}</x14:id>
        </ext>
      </extLst>
    </cfRule>
  </conditionalFormatting>
  <conditionalFormatting sqref="G29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{4726A3AC-D036-4B36-BE10-BE5629FAEED7}</x14:id>
        </ext>
      </extLst>
    </cfRule>
  </conditionalFormatting>
  <conditionalFormatting sqref="G31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{B8F6B4CA-B8EC-4E87-9BF0-5E294BA5D717}</x14:id>
        </ext>
      </extLst>
    </cfRule>
  </conditionalFormatting>
  <conditionalFormatting sqref="K10:K12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{C6E3D9D1-2EBF-4662-8637-8543C701BEF0}</x14:id>
        </ext>
      </extLst>
    </cfRule>
  </conditionalFormatting>
  <conditionalFormatting sqref="K1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{C0BDDBC3-33AB-4B59-B028-BE7E5A034720}</x14:id>
        </ext>
      </extLst>
    </cfRule>
  </conditionalFormatting>
  <conditionalFormatting sqref="K1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{EBAC8731-BEC2-469B-BB14-B880DC682626}</x14:id>
        </ext>
      </extLst>
    </cfRule>
  </conditionalFormatting>
  <conditionalFormatting sqref="K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{71229FCD-E39C-40E2-8204-A365FF5072C1}</x14:id>
        </ext>
      </extLst>
    </cfRule>
  </conditionalFormatting>
  <conditionalFormatting sqref="K20:K21 K23:K25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{13FF29E1-E831-4573-ACAC-1B603FEFE8FC}</x14:id>
        </ext>
      </extLst>
    </cfRule>
  </conditionalFormatting>
  <conditionalFormatting sqref="K27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{DBA39EFB-B0F8-47A7-965B-956A930DC8F0}</x14:id>
        </ext>
      </extLst>
    </cfRule>
  </conditionalFormatting>
  <conditionalFormatting sqref="K2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{7680B515-60B8-4DCC-AA94-56901C34B215}</x14:id>
        </ext>
      </extLst>
    </cfRule>
  </conditionalFormatting>
  <conditionalFormatting sqref="K3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{30A7F688-555A-4AE3-B947-1E75E5D815C6}</x14:id>
        </ext>
      </extLst>
    </cfRule>
  </conditionalFormatting>
  <dataValidations count="5">
    <dataValidation allowBlank="1" showInputMessage="1" showErrorMessage="1" sqref="F22 F19 F17 F13 F30 F32:F33" xr:uid="{C4460188-90C3-4B65-9529-97113CDE88EE}"/>
    <dataValidation type="list" allowBlank="1" showInputMessage="1" showErrorMessage="1" sqref="G28 K28" xr:uid="{D9D9C732-4CE5-481C-BA63-75414937F9ED}">
      <formula1>"A,B,C"</formula1>
    </dataValidation>
    <dataValidation type="list" allowBlank="1" showInputMessage="1" showErrorMessage="1" sqref="G10:G12 G18 G20:G21 G23 G27 G29 G31 K10:K12 K18 K20:K21 K23 K27 K29 K31" xr:uid="{9452AB70-ADB1-4A5F-BF5C-95E1398A3AF9}">
      <formula1>"A,B,C,D"</formula1>
    </dataValidation>
    <dataValidation type="list" allowBlank="1" showInputMessage="1" showErrorMessage="1" sqref="G22 G19 G17 G13 G30 G32:G33 K22 K19 K17 K13 K30 K32:K33" xr:uid="{1AAFE1EF-3A88-47FC-B01F-C4DB7348BFFF}">
      <formula1>"A,B,C,D,E"</formula1>
    </dataValidation>
    <dataValidation type="list" allowBlank="1" showInputMessage="1" showErrorMessage="1" sqref="G24:G25 G15:G16 K24:K25 K15:K16" xr:uid="{09D7E27B-5834-44D5-A4E1-D8E73DED1D36}">
      <formula1>"A,B"</formula1>
    </dataValidation>
  </dataValidations>
  <pageMargins left="0.25" right="0.2" top="0.56999999999999995" bottom="0.31" header="0.48" footer="0.3"/>
  <pageSetup paperSize="9" scale="7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278537-7217-4F10-8AFB-33F1770A04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G10:G12</xm:sqref>
        </x14:conditionalFormatting>
        <x14:conditionalFormatting xmlns:xm="http://schemas.microsoft.com/office/excel/2006/main">
          <x14:cfRule type="dataBar" id="{0768EC9E-F9B2-49E2-A673-C1459F995C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G15</xm:sqref>
        </x14:conditionalFormatting>
        <x14:conditionalFormatting xmlns:xm="http://schemas.microsoft.com/office/excel/2006/main">
          <x14:cfRule type="dataBar" id="{2025779D-F4C0-4A87-B8B2-92673CC4B4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G16</xm:sqref>
        </x14:conditionalFormatting>
        <x14:conditionalFormatting xmlns:xm="http://schemas.microsoft.com/office/excel/2006/main">
          <x14:cfRule type="dataBar" id="{26464533-D727-47A9-88A5-B0BC3A4E5A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G18</xm:sqref>
        </x14:conditionalFormatting>
        <x14:conditionalFormatting xmlns:xm="http://schemas.microsoft.com/office/excel/2006/main">
          <x14:cfRule type="dataBar" id="{2FAD9C07-ACFA-45EF-8044-64C8903283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G20:G21 G23:G25</xm:sqref>
        </x14:conditionalFormatting>
        <x14:conditionalFormatting xmlns:xm="http://schemas.microsoft.com/office/excel/2006/main">
          <x14:cfRule type="dataBar" id="{7171AD9C-024F-4AF6-A78B-0B2F968A4D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G27</xm:sqref>
        </x14:conditionalFormatting>
        <x14:conditionalFormatting xmlns:xm="http://schemas.microsoft.com/office/excel/2006/main">
          <x14:cfRule type="dataBar" id="{4726A3AC-D036-4B36-BE10-BE5629FAEE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G29</xm:sqref>
        </x14:conditionalFormatting>
        <x14:conditionalFormatting xmlns:xm="http://schemas.microsoft.com/office/excel/2006/main">
          <x14:cfRule type="dataBar" id="{B8F6B4CA-B8EC-4E87-9BF0-5E294BA5D7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G31</xm:sqref>
        </x14:conditionalFormatting>
        <x14:conditionalFormatting xmlns:xm="http://schemas.microsoft.com/office/excel/2006/main">
          <x14:cfRule type="dataBar" id="{C6E3D9D1-2EBF-4662-8637-8543C701BE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K10:K12</xm:sqref>
        </x14:conditionalFormatting>
        <x14:conditionalFormatting xmlns:xm="http://schemas.microsoft.com/office/excel/2006/main">
          <x14:cfRule type="dataBar" id="{C0BDDBC3-33AB-4B59-B028-BE7E5A03472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</xm:sqref>
        </x14:conditionalFormatting>
        <x14:conditionalFormatting xmlns:xm="http://schemas.microsoft.com/office/excel/2006/main">
          <x14:cfRule type="dataBar" id="{EBAC8731-BEC2-469B-BB14-B880DC68262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K16</xm:sqref>
        </x14:conditionalFormatting>
        <x14:conditionalFormatting xmlns:xm="http://schemas.microsoft.com/office/excel/2006/main">
          <x14:cfRule type="dataBar" id="{71229FCD-E39C-40E2-8204-A365FF5072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K18</xm:sqref>
        </x14:conditionalFormatting>
        <x14:conditionalFormatting xmlns:xm="http://schemas.microsoft.com/office/excel/2006/main">
          <x14:cfRule type="dataBar" id="{13FF29E1-E831-4573-ACAC-1B603FEFE8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K20:K21 K23:K25</xm:sqref>
        </x14:conditionalFormatting>
        <x14:conditionalFormatting xmlns:xm="http://schemas.microsoft.com/office/excel/2006/main">
          <x14:cfRule type="dataBar" id="{DBA39EFB-B0F8-47A7-965B-956A930DC8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K27</xm:sqref>
        </x14:conditionalFormatting>
        <x14:conditionalFormatting xmlns:xm="http://schemas.microsoft.com/office/excel/2006/main">
          <x14:cfRule type="dataBar" id="{7680B515-60B8-4DCC-AA94-56901C34B21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K29</xm:sqref>
        </x14:conditionalFormatting>
        <x14:conditionalFormatting xmlns:xm="http://schemas.microsoft.com/office/excel/2006/main">
          <x14:cfRule type="dataBar" id="{30A7F688-555A-4AE3-B947-1E75E5D815C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BD03-1E17-4ECF-B3A1-916197BFEA38}">
  <dimension ref="B3:D24"/>
  <sheetViews>
    <sheetView topLeftCell="A4" workbookViewId="0">
      <selection activeCell="B24" sqref="B24"/>
    </sheetView>
  </sheetViews>
  <sheetFormatPr defaultColWidth="8.85546875" defaultRowHeight="15" x14ac:dyDescent="0.25"/>
  <cols>
    <col min="3" max="3" width="31.28515625" bestFit="1" customWidth="1"/>
    <col min="4" max="4" width="8.85546875" style="10"/>
  </cols>
  <sheetData>
    <row r="3" spans="2:4" ht="27" x14ac:dyDescent="0.35">
      <c r="C3" s="9">
        <v>20899609039</v>
      </c>
      <c r="D3" s="10">
        <f>C3/C4*100</f>
        <v>31.764174505656563</v>
      </c>
    </row>
    <row r="4" spans="2:4" ht="27" x14ac:dyDescent="0.35">
      <c r="C4" s="9">
        <v>65796166166</v>
      </c>
    </row>
    <row r="6" spans="2:4" ht="27" x14ac:dyDescent="0.35">
      <c r="C6" s="9">
        <v>7794137505</v>
      </c>
      <c r="D6" s="10">
        <f>C6/C7*100</f>
        <v>19.412634197310876</v>
      </c>
    </row>
    <row r="7" spans="2:4" ht="27" x14ac:dyDescent="0.35">
      <c r="C7" s="9">
        <v>40149819060</v>
      </c>
    </row>
    <row r="10" spans="2:4" x14ac:dyDescent="0.25">
      <c r="C10">
        <v>0</v>
      </c>
    </row>
    <row r="11" spans="2:4" ht="27" x14ac:dyDescent="0.35">
      <c r="C11" s="9">
        <v>915435004</v>
      </c>
    </row>
    <row r="13" spans="2:4" ht="27" x14ac:dyDescent="0.35">
      <c r="C13" s="9">
        <v>4062006975</v>
      </c>
      <c r="D13" s="11">
        <f>C13/C14</f>
        <v>0.76667429183527069</v>
      </c>
    </row>
    <row r="14" spans="2:4" ht="27" x14ac:dyDescent="0.35">
      <c r="C14" s="9">
        <v>5298217272</v>
      </c>
    </row>
    <row r="16" spans="2:4" ht="27" x14ac:dyDescent="0.35">
      <c r="B16" t="s">
        <v>46</v>
      </c>
      <c r="C16" s="9">
        <v>932112961</v>
      </c>
      <c r="D16" s="11">
        <f>C16/C17</f>
        <v>0.41332620897333638</v>
      </c>
    </row>
    <row r="17" spans="2:4" ht="27" x14ac:dyDescent="0.35">
      <c r="C17" s="9">
        <v>2255150873</v>
      </c>
    </row>
    <row r="19" spans="2:4" ht="27" x14ac:dyDescent="0.35">
      <c r="B19" t="s">
        <v>47</v>
      </c>
      <c r="C19" s="9">
        <v>24201241</v>
      </c>
      <c r="D19" s="11">
        <f>C19/C20</f>
        <v>3.6804217576252789E-2</v>
      </c>
    </row>
    <row r="20" spans="2:4" ht="27" x14ac:dyDescent="0.35">
      <c r="C20" s="9">
        <v>657567056</v>
      </c>
    </row>
    <row r="23" spans="2:4" ht="27" x14ac:dyDescent="0.35">
      <c r="B23" t="s">
        <v>48</v>
      </c>
      <c r="C23" s="9">
        <v>36152975</v>
      </c>
      <c r="D23" s="11">
        <f>C23/C24</f>
        <v>5.7945798744929E-2</v>
      </c>
    </row>
    <row r="24" spans="2:4" ht="27" x14ac:dyDescent="0.35">
      <c r="C24" s="9">
        <v>623910202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LKE KEU-BMN</vt:lpstr>
      <vt:lpstr>Sheet1</vt:lpstr>
      <vt:lpstr>'LKE KEU-BMN'!Print_Area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Fitria Ariestyani</dc:creator>
  <cp:lastModifiedBy>Fitria Ariestyani</cp:lastModifiedBy>
  <dcterms:created xsi:type="dcterms:W3CDTF">2024-04-18T06:17:35Z</dcterms:created>
  <dcterms:modified xsi:type="dcterms:W3CDTF">2026-04-30T07:10:30Z</dcterms:modified>
</cp:coreProperties>
</file>